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860" activeTab="1"/>
  </bookViews>
  <sheets>
    <sheet name="bia" sheetId="23" r:id="rId1"/>
    <sheet name="CK - BẢNG CÂN ĐỐI KẾ TOÁN" sheetId="8" r:id="rId2"/>
    <sheet name="CK - BÁO CÁO KẾT QUẢ KINH DOANH" sheetId="9" r:id="rId3"/>
    <sheet name="CK - BÁO CÁO LƯU CHUYỂN TIỀN TỆ" sheetId="10" r:id="rId4"/>
    <sheet name="thuyet minh" sheetId="33" r:id="rId5"/>
    <sheet name="PL dau tu TC" sheetId="34" r:id="rId6"/>
    <sheet name="PL phai thu" sheetId="35" r:id="rId7"/>
    <sheet name="bc VCSH" sheetId="36" state="hidden" r:id="rId8"/>
  </sheets>
  <externalReferences>
    <externalReference r:id="rId9"/>
    <externalReference r:id="rId10"/>
    <externalReference r:id="rId11"/>
    <externalReference r:id="rId12"/>
  </externalReferences>
  <definedNames>
    <definedName name="_Fill" hidden="1">#REF!</definedName>
    <definedName name="_h1" localSheetId="4" hidden="1">{"'Sheet1'!$L$16"}</definedName>
    <definedName name="_h1" hidden="1">{"'Sheet1'!$L$16"}</definedName>
    <definedName name="_H2" localSheetId="4" hidden="1">{"'Sheet1'!$L$16"}</definedName>
    <definedName name="_H2" hidden="1">{"'Sheet1'!$L$16"}</definedName>
    <definedName name="_hu1" localSheetId="4" hidden="1">{"'Sheet1'!$L$16"}</definedName>
    <definedName name="_hu1" hidden="1">{"'Sheet1'!$L$16"}</definedName>
    <definedName name="_hu2" localSheetId="4" hidden="1">{"'Sheet1'!$L$16"}</definedName>
    <definedName name="_hu2" hidden="1">{"'Sheet1'!$L$16"}</definedName>
    <definedName name="_hu5" localSheetId="4" hidden="1">{"'Sheet1'!$L$16"}</definedName>
    <definedName name="_hu5" hidden="1">{"'Sheet1'!$L$16"}</definedName>
    <definedName name="_hu6" localSheetId="4" hidden="1">{"'Sheet1'!$L$16"}</definedName>
    <definedName name="_hu6" hidden="1">{"'Sheet1'!$L$16"}</definedName>
    <definedName name="_Key1" hidden="1">#REF!</definedName>
    <definedName name="_Key2" hidden="1">#REF!</definedName>
    <definedName name="_ld2" localSheetId="4" hidden="1">{"'Sheet1'!$L$16"}</definedName>
    <definedName name="_ld2" hidden="1">{"'Sheet1'!$L$16"}</definedName>
    <definedName name="_m4" localSheetId="4" hidden="1">{"'Sheet1'!$L$16"}</definedName>
    <definedName name="_m4" hidden="1">{"'Sheet1'!$L$16"}</definedName>
    <definedName name="_mau11" localSheetId="4" hidden="1">{"'Sheet1'!$L$16"}</definedName>
    <definedName name="_mau11" hidden="1">{"'Sheet1'!$L$16"}</definedName>
    <definedName name="_NSO2" localSheetId="4" hidden="1">{"'Sheet1'!$L$16"}</definedName>
    <definedName name="_NSO2" hidden="1">{"'Sheet1'!$L$16"}</definedName>
    <definedName name="_Order1" hidden="1">255</definedName>
    <definedName name="_Order2" hidden="1">255</definedName>
    <definedName name="_P2" localSheetId="4" hidden="1">{"'Sheet1'!$L$16"}</definedName>
    <definedName name="_P2" hidden="1">{"'Sheet1'!$L$16"}</definedName>
    <definedName name="_Sort" hidden="1">#REF!</definedName>
    <definedName name="AS2DocOpenMode" hidden="1">"AS2DocumentEdit"</definedName>
    <definedName name="AS2StaticLS" hidden="1">#REF!</definedName>
    <definedName name="AS2VersionLS" hidden="1">300</definedName>
    <definedName name="BCQT3" localSheetId="4" hidden="1">{"'Sheet1'!$L$16"}</definedName>
    <definedName name="BCQT3" hidden="1">{"'Sheet1'!$L$16"}</definedName>
    <definedName name="BG_Del" hidden="1">15</definedName>
    <definedName name="BG_Ins" hidden="1">4</definedName>
    <definedName name="BG_Mod" hidden="1">6</definedName>
    <definedName name="chietchai2" localSheetId="4" hidden="1">{"'Sheet1'!$L$16"}</definedName>
    <definedName name="chietchai2" hidden="1">{"'Sheet1'!$L$16"}</definedName>
    <definedName name="chuyen" localSheetId="4" hidden="1">{"'Sheet1'!$L$16"}</definedName>
    <definedName name="chuyen" hidden="1">{"'Sheet1'!$L$16"}</definedName>
    <definedName name="CTCPDTXL" localSheetId="4" hidden="1">{"'Sheet1'!$L$16"}</definedName>
    <definedName name="CTCPDTXL" hidden="1">{"'Sheet1'!$L$16"}</definedName>
    <definedName name="dao" localSheetId="4" hidden="1">{"'Sheet1'!$L$16"}</definedName>
    <definedName name="dao" hidden="1">{"'Sheet1'!$L$16"}</definedName>
    <definedName name="dfdffgf" localSheetId="4" hidden="1">{"'Sheet1'!$L$16"}</definedName>
    <definedName name="dfdffgf" hidden="1">{"'Sheet1'!$L$16"}</definedName>
    <definedName name="DV" localSheetId="4" hidden="1">{"'Sheet1'!$L$16"}</definedName>
    <definedName name="DV" hidden="1">{"'Sheet1'!$L$16"}</definedName>
    <definedName name="fdg" localSheetId="4" hidden="1">{"'Sheet1'!$L$16"}</definedName>
    <definedName name="fdg" hidden="1">{"'Sheet1'!$L$16"}</definedName>
    <definedName name="fdgfg" localSheetId="4" hidden="1">{"'Sheet1'!$L$16"}</definedName>
    <definedName name="fdgfg" hidden="1">{"'Sheet1'!$L$16"}</definedName>
    <definedName name="gggg" localSheetId="4" hidden="1">{"'Sheet1'!$L$16"}</definedName>
    <definedName name="gggg" hidden="1">{"'Sheet1'!$L$16"}</definedName>
    <definedName name="GTOTAL" localSheetId="4" hidden="1">{"'Sheet1'!$L$16"}</definedName>
    <definedName name="GTOTAL" hidden="1">{"'Sheet1'!$L$16"}</definedName>
    <definedName name="haiacc" localSheetId="4" hidden="1">{"'Sheet1'!$L$16"}</definedName>
    <definedName name="haiacc" hidden="1">{"'Sheet1'!$L$16"}</definedName>
    <definedName name="hethongthoatnuocngoainha" hidden="1">#REF!</definedName>
    <definedName name="hsss" localSheetId="4" hidden="1">{"'Sheet1'!$L$16"}</definedName>
    <definedName name="hsss" hidden="1">{"'Sheet1'!$L$16"}</definedName>
    <definedName name="HTML_CodePage" hidden="1">950</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4" hidden="1">{"'Sheet1'!$L$16"}</definedName>
    <definedName name="hu" hidden="1">{"'Sheet1'!$L$16"}</definedName>
    <definedName name="huy" localSheetId="4" hidden="1">{"'Sheet1'!$L$16"}</definedName>
    <definedName name="huy" hidden="1">{"'Sheet1'!$L$16"}</definedName>
    <definedName name="_xlnm.Print_Area" localSheetId="0">bia!$A$1:$I$36</definedName>
    <definedName name="_xlnm.Print_Area" localSheetId="1">'CK - BẢNG CÂN ĐỐI KẾ TOÁN'!$A$1:$E$124</definedName>
    <definedName name="_xlnm.Print_Area" localSheetId="2">'CK - BÁO CÁO KẾT QUẢ KINH DOANH'!$A$1:$G$43</definedName>
    <definedName name="_xlnm.Print_Area" localSheetId="4">'thuyet minh'!$A$1:$BK$691</definedName>
    <definedName name="_xlnm.Print_Titles" localSheetId="1">'CK - BẢNG CÂN ĐỐI KẾ TOÁN'!$6:$6</definedName>
    <definedName name="rgdf" localSheetId="4" hidden="1">{"'Sheet1'!$L$16"}</definedName>
    <definedName name="rgdf" hidden="1">{"'Sheet1'!$L$16"}</definedName>
    <definedName name="RPLA" localSheetId="4" hidden="1">{"'Sheet1'!$L$16"}</definedName>
    <definedName name="RPLA" hidden="1">{"'Sheet1'!$L$16"}</definedName>
    <definedName name="sdcsd" localSheetId="4" hidden="1">{"'Sheet1'!$L$16"}</definedName>
    <definedName name="sdcsd" hidden="1">{"'Sheet1'!$L$16"}</definedName>
    <definedName name="sdf" localSheetId="4" hidden="1">{"'Sheet1'!$L$16"}</definedName>
    <definedName name="sdf" hidden="1">{"'Sheet1'!$L$16"}</definedName>
    <definedName name="SHEET" localSheetId="4" hidden="1">{"'Sheet1'!$L$16"}</definedName>
    <definedName name="SHEET" hidden="1">{"'Sheet1'!$L$16"}</definedName>
    <definedName name="wrn.chi._.tiÆt." localSheetId="4" hidden="1">{#N/A,#N/A,FALSE,"Chi tiÆt"}</definedName>
    <definedName name="wrn.chi._.tiÆt." hidden="1">{#N/A,#N/A,FALSE,"Chi tiÆt"}</definedName>
    <definedName name="wrn.Monthly._.Statement." localSheetId="4" hidden="1">{#N/A,#N/A,FALSE,"Tabelle2";#N/A,#N/A,FALSE,"Tabelle1"}</definedName>
    <definedName name="wrn.Monthly._.Statement." hidden="1">{#N/A,#N/A,FALSE,"Tabelle2";#N/A,#N/A,FALSE,"Tabelle1"}</definedName>
    <definedName name="xls" localSheetId="4" hidden="1">{"'Sheet1'!$L$16"}</definedName>
    <definedName name="xls" hidden="1">{"'Sheet1'!$L$16"}</definedName>
    <definedName name="XN2.02" localSheetId="4" hidden="1">{#N/A,#N/A,FALSE,"Chi tiÆt"}</definedName>
    <definedName name="XN2.02" hidden="1">{#N/A,#N/A,FALSE,"Chi tiÆt"}</definedName>
  </definedNames>
  <calcPr calcId="125725"/>
</workbook>
</file>

<file path=xl/calcChain.xml><?xml version="1.0" encoding="utf-8"?>
<calcChain xmlns="http://schemas.openxmlformats.org/spreadsheetml/2006/main">
  <c r="W66" i="33"/>
  <c r="F9" i="35"/>
  <c r="G9"/>
  <c r="D26" i="8"/>
  <c r="D31"/>
  <c r="D17"/>
  <c r="D8" i="10"/>
  <c r="D27"/>
  <c r="D7"/>
  <c r="D59" i="34" l="1"/>
  <c r="D64" s="1"/>
  <c r="E59"/>
  <c r="E64" s="1"/>
  <c r="F59"/>
  <c r="F64" s="1"/>
  <c r="G59"/>
  <c r="G64" s="1"/>
  <c r="H59"/>
  <c r="H64" s="1"/>
  <c r="I59"/>
  <c r="I64" s="1"/>
  <c r="J59"/>
  <c r="J64" s="1"/>
  <c r="K59"/>
  <c r="K64" s="1"/>
  <c r="L59"/>
  <c r="L64" s="1"/>
  <c r="M59"/>
  <c r="N59"/>
  <c r="O59"/>
  <c r="P59"/>
  <c r="Q59"/>
  <c r="R59"/>
  <c r="C15"/>
  <c r="D13"/>
  <c r="E13"/>
  <c r="F13"/>
  <c r="G13"/>
  <c r="H13"/>
  <c r="I13"/>
  <c r="J13"/>
  <c r="K13"/>
  <c r="L13"/>
  <c r="M13"/>
  <c r="N13"/>
  <c r="O13"/>
  <c r="P13"/>
  <c r="Q13"/>
  <c r="R13"/>
  <c r="C13"/>
  <c r="D12"/>
  <c r="E12"/>
  <c r="F12"/>
  <c r="G12"/>
  <c r="H12"/>
  <c r="I12"/>
  <c r="J12"/>
  <c r="J10" s="1"/>
  <c r="K12"/>
  <c r="L12"/>
  <c r="D10"/>
  <c r="E10"/>
  <c r="F10"/>
  <c r="G10"/>
  <c r="H10"/>
  <c r="I10"/>
  <c r="K10"/>
  <c r="L10"/>
  <c r="C12"/>
  <c r="C10" s="1"/>
  <c r="A3" i="36"/>
  <c r="A3" i="35"/>
  <c r="A3" i="34"/>
  <c r="AD45" i="33"/>
  <c r="W134"/>
  <c r="D21" i="8"/>
  <c r="F14" i="35"/>
  <c r="F13"/>
  <c r="G10"/>
  <c r="F10"/>
  <c r="AD181" i="33"/>
  <c r="AD109"/>
  <c r="CC110"/>
  <c r="D70" i="8"/>
  <c r="D79"/>
  <c r="D16"/>
  <c r="D8" s="1"/>
  <c r="D67" s="1"/>
  <c r="CD101" i="33"/>
  <c r="AF83"/>
  <c r="AF85"/>
  <c r="CD84"/>
  <c r="CC84"/>
  <c r="CE84" l="1"/>
  <c r="A3" l="1"/>
  <c r="A3" i="10"/>
  <c r="A3" i="9"/>
  <c r="A2"/>
  <c r="A1"/>
  <c r="D21" i="36"/>
  <c r="E21"/>
  <c r="F21"/>
  <c r="H21"/>
  <c r="I21"/>
  <c r="C21"/>
  <c r="H14" i="35"/>
  <c r="H13"/>
  <c r="H9"/>
  <c r="K14"/>
  <c r="E14"/>
  <c r="J12"/>
  <c r="J10" s="1"/>
  <c r="H11"/>
  <c r="H10" s="1"/>
  <c r="K10"/>
  <c r="I10"/>
  <c r="E10"/>
  <c r="D10"/>
  <c r="C10"/>
  <c r="K9"/>
  <c r="A2"/>
  <c r="A1"/>
  <c r="M64" i="34"/>
  <c r="N64"/>
  <c r="O64"/>
  <c r="P64"/>
  <c r="Q64"/>
  <c r="R64"/>
  <c r="K44"/>
  <c r="I49"/>
  <c r="I50"/>
  <c r="I51"/>
  <c r="I52"/>
  <c r="I53"/>
  <c r="I17"/>
  <c r="I16"/>
  <c r="I56"/>
  <c r="I57"/>
  <c r="I55"/>
  <c r="I18"/>
  <c r="I19"/>
  <c r="I20"/>
  <c r="I21"/>
  <c r="I22"/>
  <c r="I23"/>
  <c r="I24"/>
  <c r="I25"/>
  <c r="I26"/>
  <c r="I27"/>
  <c r="I28"/>
  <c r="I29"/>
  <c r="I30"/>
  <c r="I31"/>
  <c r="I32"/>
  <c r="I33"/>
  <c r="I34"/>
  <c r="I35"/>
  <c r="I36"/>
  <c r="I37"/>
  <c r="I38"/>
  <c r="I39"/>
  <c r="I40"/>
  <c r="I41"/>
  <c r="I42"/>
  <c r="I43"/>
  <c r="I44"/>
  <c r="I45"/>
  <c r="I46"/>
  <c r="I47"/>
  <c r="I48"/>
  <c r="H54"/>
  <c r="G54"/>
  <c r="C43"/>
  <c r="J11"/>
  <c r="F54"/>
  <c r="F15"/>
  <c r="F11" s="1"/>
  <c r="D54"/>
  <c r="D15"/>
  <c r="D66" s="1"/>
  <c r="L11"/>
  <c r="O43"/>
  <c r="I68"/>
  <c r="I65"/>
  <c r="K62"/>
  <c r="C59"/>
  <c r="C64" s="1"/>
  <c r="K54"/>
  <c r="I54"/>
  <c r="E54"/>
  <c r="C54"/>
  <c r="K15"/>
  <c r="K11" s="1"/>
  <c r="I15"/>
  <c r="H11"/>
  <c r="G15"/>
  <c r="G11" s="1"/>
  <c r="E15"/>
  <c r="E11" s="1"/>
  <c r="I14"/>
  <c r="A2"/>
  <c r="A1"/>
  <c r="C15" i="35" l="1"/>
  <c r="E15"/>
  <c r="G15"/>
  <c r="I15"/>
  <c r="K15"/>
  <c r="D15"/>
  <c r="F15"/>
  <c r="H15"/>
  <c r="J15"/>
  <c r="I11" i="34"/>
  <c r="F66"/>
  <c r="H66"/>
  <c r="G66"/>
  <c r="K66"/>
  <c r="L66"/>
  <c r="E66"/>
  <c r="J65" l="1"/>
  <c r="J66" s="1"/>
  <c r="M67"/>
  <c r="I69" l="1"/>
  <c r="I66"/>
  <c r="Z445" i="33" l="1"/>
  <c r="Z446"/>
  <c r="W352"/>
  <c r="W350"/>
  <c r="W348"/>
  <c r="W321"/>
  <c r="W323" s="1"/>
  <c r="W317"/>
  <c r="Y269"/>
  <c r="AE264"/>
  <c r="AE269" s="1"/>
  <c r="W357" l="1"/>
  <c r="W181"/>
  <c r="W150" l="1"/>
  <c r="W135"/>
  <c r="AD114"/>
  <c r="O114"/>
  <c r="W112"/>
  <c r="O108"/>
  <c r="AD108" s="1"/>
  <c r="AD112" s="1"/>
  <c r="W105"/>
  <c r="W115" s="1"/>
  <c r="AD101"/>
  <c r="O100"/>
  <c r="O105" s="1"/>
  <c r="W54"/>
  <c r="W50"/>
  <c r="W49" s="1"/>
  <c r="W45"/>
  <c r="AD28"/>
  <c r="AD31" s="1"/>
  <c r="W28"/>
  <c r="W31" s="1"/>
  <c r="D69" i="8"/>
  <c r="D78"/>
  <c r="D109"/>
  <c r="D99" s="1"/>
  <c r="D98" s="1"/>
  <c r="W14" i="33"/>
  <c r="Z444" s="1"/>
  <c r="AD100" l="1"/>
  <c r="AD105" s="1"/>
  <c r="AD115" s="1"/>
  <c r="D113" i="8"/>
  <c r="O112" i="33"/>
  <c r="O115" s="1"/>
  <c r="W353" l="1"/>
  <c r="W354" l="1"/>
  <c r="W356" l="1"/>
  <c r="AA90" l="1"/>
  <c r="AA93" s="1"/>
  <c r="W47"/>
  <c r="AD47"/>
  <c r="AF84" l="1"/>
  <c r="AF90" s="1"/>
  <c r="AF93" s="1"/>
  <c r="R90"/>
  <c r="R93" s="1"/>
  <c r="D26" i="10" l="1"/>
  <c r="D29" s="1"/>
  <c r="D18"/>
  <c r="D10"/>
  <c r="D11"/>
  <c r="D15"/>
  <c r="D9"/>
  <c r="D14"/>
  <c r="F23" i="9"/>
  <c r="F8"/>
  <c r="D19" i="10" l="1"/>
  <c r="D20" s="1"/>
  <c r="D38" s="1"/>
  <c r="D41" s="1"/>
  <c r="F27" i="9" l="1"/>
  <c r="F20"/>
  <c r="F22" s="1"/>
  <c r="F24" s="1"/>
  <c r="D27"/>
  <c r="D8"/>
  <c r="D20" s="1"/>
  <c r="D22" s="1"/>
  <c r="D24" s="1"/>
  <c r="F29" l="1"/>
  <c r="D29"/>
  <c r="D32" s="1"/>
  <c r="G20" i="36" s="1"/>
  <c r="J20" l="1"/>
  <c r="J21" s="1"/>
  <c r="G21"/>
  <c r="F32" i="9"/>
  <c r="C2" i="10" l="1"/>
  <c r="E2" i="9"/>
  <c r="A43"/>
  <c r="AC660" i="23" l="1"/>
  <c r="Q660" s="1"/>
  <c r="V219"/>
</calcChain>
</file>

<file path=xl/comments1.xml><?xml version="1.0" encoding="utf-8"?>
<comments xmlns="http://schemas.openxmlformats.org/spreadsheetml/2006/main">
  <authors>
    <author>Author</author>
  </authors>
  <commentList>
    <comment ref="N47" authorId="0">
      <text>
        <r>
          <rPr>
            <b/>
            <sz val="8"/>
            <color indexed="81"/>
            <rFont val="Tahoma"/>
            <family val="2"/>
          </rPr>
          <t>Author:</t>
        </r>
        <r>
          <rPr>
            <sz val="8"/>
            <color indexed="81"/>
            <rFont val="Tahoma"/>
            <family val="2"/>
          </rPr>
          <t xml:space="preserve">
Số liệu không đổi</t>
        </r>
      </text>
    </comment>
    <comment ref="N55" authorId="0">
      <text>
        <r>
          <rPr>
            <b/>
            <sz val="8"/>
            <color indexed="81"/>
            <rFont val="Tahoma"/>
            <family val="2"/>
          </rPr>
          <t>Author:</t>
        </r>
        <r>
          <rPr>
            <sz val="8"/>
            <color indexed="81"/>
            <rFont val="Tahoma"/>
            <family val="2"/>
          </rPr>
          <t xml:space="preserve">
Số liệu không đổi</t>
        </r>
      </text>
    </comment>
  </commentList>
</comments>
</file>

<file path=xl/sharedStrings.xml><?xml version="1.0" encoding="utf-8"?>
<sst xmlns="http://schemas.openxmlformats.org/spreadsheetml/2006/main" count="1409" uniqueCount="968">
  <si>
    <t>Báo cáo tài chính</t>
  </si>
  <si>
    <t>Quý I  năm tài chính 2014</t>
  </si>
  <si>
    <t>Mẫu số ......</t>
  </si>
  <si>
    <t>CK - BẢNG CÂN ĐỐI KẾ TOÁN</t>
  </si>
  <si>
    <t>Chỉ tiêu</t>
  </si>
  <si>
    <t>Mã chỉ tiêu</t>
  </si>
  <si>
    <t>Thuyết minh</t>
  </si>
  <si>
    <t>Số cuối kỳ</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</si>
  <si>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</si>
  <si>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</si>
  <si>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</si>
  <si>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</si>
  <si>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</si>
  <si>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</si>
  <si>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</si>
  <si>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</si>
  <si>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</si>
  <si>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</si>
  <si>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</si>
  <si>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</si>
  <si>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</si>
  <si>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Đầu tư ngắn hạn của người ủy thác đầu tư</t>
  </si>
  <si>
    <t>122</t>
  </si>
  <si>
    <t>3.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</si>
  <si>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</si>
  <si>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</si>
  <si>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</si>
  <si>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</si>
  <si>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</si>
  <si>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</si>
  <si>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</si>
  <si>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</si>
  <si>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</si>
  <si>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hoạt động giao dịch chứng khoán</t>
  </si>
  <si>
    <t>135</t>
  </si>
  <si>
    <t>5. Các khoản phải thu khác</t>
  </si>
  <si>
    <t>138</t>
  </si>
  <si>
    <t>6. Dự phòng phải thu ngắn hạn khó đòi</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</si>
  <si>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</si>
  <si>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</si>
  <si>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</si>
  <si>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</si>
  <si>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</si>
  <si>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</si>
  <si>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</si>
  <si>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</si>
  <si>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</si>
  <si>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</si>
  <si>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</si>
  <si>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</si>
  <si>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</si>
  <si>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</si>
  <si>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154</t>
  </si>
  <si>
    <t>4. Giao dịch mua bán lại Trái phiếu Chính phủ</t>
  </si>
  <si>
    <t>157</t>
  </si>
  <si>
    <t>5. Tài sản ngắn hạn khác</t>
  </si>
  <si>
    <t>158</t>
  </si>
  <si>
    <t>B. TÀI SẢN DÀI HẠN</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</si>
  <si>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</si>
  <si>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</si>
  <si>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</si>
  <si>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</si>
  <si>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</si>
  <si>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</si>
  <si>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</si>
  <si>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</si>
  <si>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</si>
  <si>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</si>
  <si>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</si>
  <si>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</si>
  <si>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</si>
  <si>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</si>
  <si>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</si>
  <si>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</si>
  <si>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</si>
  <si>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</si>
  <si>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</si>
  <si>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</si>
  <si>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</si>
  <si>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</si>
  <si>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</si>
  <si>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</si>
  <si>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</si>
  <si>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</si>
  <si>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</si>
  <si>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</si>
  <si>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</si>
  <si>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</si>
  <si>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</si>
  <si>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</si>
  <si>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</si>
  <si>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</si>
  <si>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</si>
  <si>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</si>
  <si>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</si>
  <si>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</si>
  <si>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</si>
  <si>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</si>
  <si>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</si>
  <si>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chứng khoán dài hạn</t>
  </si>
  <si>
    <t>253</t>
  </si>
  <si>
    <t xml:space="preserve">    - Chứng khoán sẵn sàng để bán</t>
  </si>
  <si>
    <t>254</t>
  </si>
  <si>
    <t xml:space="preserve">    - Chứng khoán nắm giữ đến ngày đáo hạn</t>
  </si>
  <si>
    <t>255</t>
  </si>
  <si>
    <t>4. Đầu tư dài hạn khác</t>
  </si>
  <si>
    <t>258</t>
  </si>
  <si>
    <t>5. Dự phòng giảm giá đầu tư tài chính dài hạn</t>
  </si>
  <si>
    <t>259</t>
  </si>
  <si>
    <t>V. Tài sản dài hạn khác</t>
  </si>
  <si>
    <t>260</t>
  </si>
  <si>
    <t>1. Chi phí trả trước dài hạn</t>
  </si>
  <si>
    <t>261</t>
  </si>
  <si>
    <t>2. Tài sản thuế thu nhập hoàn lại</t>
  </si>
  <si>
    <t>262</t>
  </si>
  <si>
    <t>3. Tiền nộp Quỹ hỗ trợ thanh toán</t>
  </si>
  <si>
    <t>263</t>
  </si>
  <si>
    <t>4. Tài sản dài hạn khác</t>
  </si>
  <si>
    <t>268</t>
  </si>
  <si>
    <t>VI. Lợi thế thương mại</t>
  </si>
  <si>
    <t>269</t>
  </si>
  <si>
    <t>TỔNG CỘNG TÀI SẢN(270=100+200)</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</si>
  <si>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</si>
  <si>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</si>
  <si>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</si>
  <si>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</si>
  <si>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</si>
  <si>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</si>
  <si>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</si>
  <si>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</si>
  <si>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</si>
  <si>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</si>
  <si>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</si>
  <si>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</si>
  <si>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</si>
  <si>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</si>
  <si>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</si>
  <si>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</si>
  <si>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</si>
  <si>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</si>
  <si>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</si>
  <si>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</si>
  <si>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Các khoản phải trả, phải nộp ngắn hạn khác</t>
  </si>
  <si>
    <t>319</t>
  </si>
  <si>
    <t>9. Phải trả hoạt động giao dịch chứng khoán</t>
  </si>
  <si>
    <t>320</t>
  </si>
  <si>
    <t>10. Phải trả hộ cổ tức, gốc và lãi trái phiếu</t>
  </si>
  <si>
    <t>321</t>
  </si>
  <si>
    <t>11. Phải trả tổ chức phát hành chứng khoán</t>
  </si>
  <si>
    <t>322</t>
  </si>
  <si>
    <t>12. Quỹ khen thưởng, phúc lợi</t>
  </si>
  <si>
    <t>323</t>
  </si>
  <si>
    <t>13. Giao dịch mua bán lại trái phiếu Chính phủ</t>
  </si>
  <si>
    <t>327</t>
  </si>
  <si>
    <t>14. Doanh thu chưa thực hiện ngắn hạn</t>
  </si>
  <si>
    <t>328</t>
  </si>
  <si>
    <t>15. Dự phòng phải trả ngắn hạn</t>
  </si>
  <si>
    <t>329</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</si>
  <si>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</si>
  <si>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</si>
  <si>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</si>
  <si>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</si>
  <si>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</si>
  <si>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</si>
  <si>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</si>
  <si>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</si>
  <si>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</si>
  <si>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</si>
  <si>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</si>
  <si>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</si>
  <si>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</si>
  <si>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</si>
  <si>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</si>
  <si>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</si>
  <si>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 dài hạn</t>
  </si>
  <si>
    <t>338</t>
  </si>
  <si>
    <t>9. Quỹ phát triển khoa học công nghệ</t>
  </si>
  <si>
    <t>339</t>
  </si>
  <si>
    <t>10. Dự phòng bồi thường thiệt hại cho nhà đầu tư</t>
  </si>
  <si>
    <t>359</t>
  </si>
  <si>
    <t>11. Vốn nhận ủy thác đầu tư dài hạn</t>
  </si>
  <si>
    <t>341</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</si>
  <si>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</si>
  <si>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</si>
  <si>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</si>
  <si>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</si>
  <si>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</si>
  <si>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</si>
  <si>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</si>
  <si>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</si>
  <si>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</si>
  <si>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</si>
  <si>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</si>
  <si>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</si>
  <si>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</si>
  <si>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</si>
  <si>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</si>
  <si>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</si>
  <si>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</si>
  <si>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</si>
  <si>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</si>
  <si>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</si>
  <si>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</si>
  <si>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</si>
  <si>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</si>
  <si>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11. Nguồn vốn đầu tư XDCB</t>
  </si>
  <si>
    <t>421</t>
  </si>
  <si>
    <t>12. Quỹ hỗ trợ sắp xếp doanh nghiệp</t>
  </si>
  <si>
    <t>422</t>
  </si>
  <si>
    <t>C. LỢI ÍCH CỔ ĐÔNG THIỂU SỐ</t>
  </si>
  <si>
    <t>439</t>
  </si>
  <si>
    <t>TỔNG CỘNG NGUỒN VỐN</t>
  </si>
  <si>
    <t>440</t>
  </si>
  <si>
    <t xml:space="preserve">1. Doanh thu </t>
  </si>
  <si>
    <t>01</t>
  </si>
  <si>
    <t>Trong đó:</t>
  </si>
  <si>
    <t xml:space="preserve">     - Doanh thu hoạt động môi giới chứng khoán</t>
  </si>
  <si>
    <t>01.1</t>
  </si>
  <si>
    <t xml:space="preserve">     - Doanh thu hoạt động đầu tư chứng khoán, góp vốn</t>
  </si>
  <si>
    <t>01.2</t>
  </si>
  <si>
    <t xml:space="preserve">     - Doanh thu bảo lãnh phát hành chứng khoán</t>
  </si>
  <si>
    <t>01.3</t>
  </si>
  <si>
    <t xml:space="preserve">     - Doanh thu đại lý phát hành chứng khoán</t>
  </si>
  <si>
    <t>01.4</t>
  </si>
  <si>
    <t xml:space="preserve">     - Doanh thu hoạt động tư vấn</t>
  </si>
  <si>
    <t>01.5</t>
  </si>
  <si>
    <t xml:space="preserve">     - Doanh thu lưu ký chứng khoán</t>
  </si>
  <si>
    <t>01.6</t>
  </si>
  <si>
    <t xml:space="preserve">     - Doanh thu hoạt động ủy thác đấu giá</t>
  </si>
  <si>
    <t>01.7</t>
  </si>
  <si>
    <t xml:space="preserve">     - Doanh thu cho thuê sử dụng tài sản</t>
  </si>
  <si>
    <t>01.8</t>
  </si>
  <si>
    <t xml:space="preserve">     - Doanh thu khác</t>
  </si>
  <si>
    <t>01.9</t>
  </si>
  <si>
    <t>2. Các khoản giảm trừ doanh thu</t>
  </si>
  <si>
    <t>02</t>
  </si>
  <si>
    <t>3. Doanh thu thuần về hoạt động kinh doanh</t>
  </si>
  <si>
    <t>10</t>
  </si>
  <si>
    <t>4. Chi phí hoạt động kinh doanh</t>
  </si>
  <si>
    <t>11</t>
  </si>
  <si>
    <t>5. Lợi nhuận gộp của hoạt động kinh doanh</t>
  </si>
  <si>
    <t>20</t>
  </si>
  <si>
    <t>6. Chi phí quản lý doanh nghiệp</t>
  </si>
  <si>
    <t>25</t>
  </si>
  <si>
    <t>7. Lợi nhuận thuần từ hoạt động kinh doanh</t>
  </si>
  <si>
    <t>30</t>
  </si>
  <si>
    <t>8. Thu nhập khác</t>
  </si>
  <si>
    <t>31</t>
  </si>
  <si>
    <t>9. Chi phí khác</t>
  </si>
  <si>
    <t>32</t>
  </si>
  <si>
    <t>10. Lợi nhuận khác</t>
  </si>
  <si>
    <t>40</t>
  </si>
  <si>
    <t>11. Lợi nhuận từ các công ty liên kết</t>
  </si>
  <si>
    <t>45</t>
  </si>
  <si>
    <t>12. Tổng lợi nhuận kế toán trước thuế</t>
  </si>
  <si>
    <t>50</t>
  </si>
  <si>
    <t>13. Chi phí thuế TNDN hiện hành</t>
  </si>
  <si>
    <t>51</t>
  </si>
  <si>
    <t>14. Chi phí thuế TNDN hoãn lại</t>
  </si>
  <si>
    <t>52</t>
  </si>
  <si>
    <t>15. Lợi nhuận sau thuế thu nhập doanh nghiệp</t>
  </si>
  <si>
    <t>60</t>
  </si>
  <si>
    <t>15.1. Lợi nhuận sau thuế của cổ đông thiểu số</t>
  </si>
  <si>
    <t>61</t>
  </si>
  <si>
    <t>15.2. Lợi nhuận sau thuế của cổ đông công ty mẹ</t>
  </si>
  <si>
    <t>62</t>
  </si>
  <si>
    <t>16. Lãi cơ bản trên cổ phiếu(*)</t>
  </si>
  <si>
    <t>70</t>
  </si>
  <si>
    <t>CK - BÁO CÁO LƯU CHUYỂN TIỀN TỆ - QUÝ - PPTT</t>
  </si>
  <si>
    <t>I. Lưu chuyển tiền từ hoạt động kinh doanh</t>
  </si>
  <si>
    <t>1. Tiền thu từ hoạt động kinh doanh</t>
  </si>
  <si>
    <t>2. Tiền chi hoạt động kinh doanh</t>
  </si>
  <si>
    <t>3. Tiền chi nộp Quỹ hỗ trợ thanh toán</t>
  </si>
  <si>
    <t>05</t>
  </si>
  <si>
    <t>4. Tiền thu giao dịch chứng khoán khách hàng</t>
  </si>
  <si>
    <t>06</t>
  </si>
  <si>
    <t>5. Tiền chi trả giao dịch chứng khoán khách hàng</t>
  </si>
  <si>
    <t>07</t>
  </si>
  <si>
    <t>6. Tiền thu bán chứng khoán phát hành</t>
  </si>
  <si>
    <t>08</t>
  </si>
  <si>
    <t>7. Tiền chi trả tổ chức phát hành chứng khoán</t>
  </si>
  <si>
    <t>09</t>
  </si>
  <si>
    <t>8. Tiền chi trả cho người cung cấp hàng hóa và dịch vụ</t>
  </si>
  <si>
    <t>9. Tiền chi trả cho người lao động</t>
  </si>
  <si>
    <t>10. Tiền chi trả lãi vay</t>
  </si>
  <si>
    <t>12</t>
  </si>
  <si>
    <t>11. Tiền chi nộp thuế thu nhập doanh nghiệp</t>
  </si>
  <si>
    <t>13</t>
  </si>
  <si>
    <t>12. Tiền thu khác</t>
  </si>
  <si>
    <t>14</t>
  </si>
  <si>
    <t>13. Tiền chi khác</t>
  </si>
  <si>
    <t>15</t>
  </si>
  <si>
    <t>Lưu chuyển tiền thuần từ hoạt động kinh doanh</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</si>
  <si>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</si>
  <si>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</si>
  <si>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</si>
  <si>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</si>
  <si>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</si>
  <si>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</si>
  <si>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</si>
  <si>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</si>
  <si>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</si>
  <si>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</si>
  <si>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6.Tiền thu hồi đầu tư góp vốn vào đơn vị khác</t>
  </si>
  <si>
    <t>26</t>
  </si>
  <si>
    <t>7.Tiền thu lãi cho vay, cổ tức và lợi nhuận được chia</t>
  </si>
  <si>
    <t>27</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</si>
  <si>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</si>
  <si>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</si>
  <si>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</si>
  <si>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</si>
  <si>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</si>
  <si>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</si>
  <si>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</si>
  <si>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</si>
  <si>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</si>
  <si>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</si>
  <si>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</si>
  <si>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</si>
  <si>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</si>
  <si>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</si>
  <si>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</si>
  <si>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</si>
  <si>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</si>
  <si>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Tổng Giám đốc</t>
  </si>
  <si>
    <t>Phạm Thanh Tùng</t>
  </si>
  <si>
    <t>BÁO CÁO TÀI CHÍNH</t>
  </si>
  <si>
    <t>Công ty Cổ Phần Chứng Khoán Trí Việt</t>
  </si>
  <si>
    <t>Lũy kế từ đầu năm đến cuối quý này (Năm nay)</t>
  </si>
  <si>
    <t>Lũy kế từ đầu năm đến cuối quý này (Năm trước)</t>
  </si>
  <si>
    <t>CÔNG TY CỔ PHẦN CHỨNG KHOÁN TRÍ ViỆT</t>
  </si>
  <si>
    <t>Tầng 2 - Số 142 Đội Cấn - Ba Đình - Hà Nội</t>
  </si>
  <si>
    <t>TM</t>
  </si>
  <si>
    <t>Mã</t>
  </si>
  <si>
    <t>Lũy kế đầu năm đến cuối quý này (Năm trước)</t>
  </si>
  <si>
    <t>Địa chỉ: tầng 2 số 142 Đội Cấn - Ba Đình - Hà Nội</t>
  </si>
  <si>
    <t>Kế toán trưởng</t>
  </si>
  <si>
    <t>.</t>
  </si>
  <si>
    <t>-</t>
  </si>
  <si>
    <t>Buildings</t>
  </si>
  <si>
    <t>Doanh thu cung cấp dịch vụ</t>
  </si>
  <si>
    <t>VND</t>
  </si>
  <si>
    <t>Tiền mặt tại quỹ</t>
  </si>
  <si>
    <t>Tiền gửi ngân hàng</t>
  </si>
  <si>
    <t>Tiền đang chuyển</t>
  </si>
  <si>
    <t>Cash in transit</t>
  </si>
  <si>
    <t>Cộng</t>
  </si>
  <si>
    <t>Total</t>
  </si>
  <si>
    <t>Chứng khoán thương mại</t>
  </si>
  <si>
    <t>a)</t>
  </si>
  <si>
    <t>b)</t>
  </si>
  <si>
    <t>5.2</t>
  </si>
  <si>
    <t>Đơn vị tính: VND</t>
  </si>
  <si>
    <t>Số lượng</t>
  </si>
  <si>
    <t>Số dư cuối năm</t>
  </si>
  <si>
    <t>Kinh phí công đoàn</t>
  </si>
  <si>
    <t>Bảo hiểm xã hội</t>
  </si>
  <si>
    <t>Phải thu khác</t>
  </si>
  <si>
    <t>Inventory</t>
  </si>
  <si>
    <t>Nguyên liệu, vật liệu</t>
  </si>
  <si>
    <t>Công cụ, dụng cụ</t>
  </si>
  <si>
    <t>TÀI SẢN NGẮN HẠN KHÁC</t>
  </si>
  <si>
    <t>- Tăng khác</t>
  </si>
  <si>
    <t>CHI PHÍ TRẢ TRƯỚC DÀI HẠN</t>
  </si>
  <si>
    <t>Tiền nộp ban đầu</t>
  </si>
  <si>
    <t>Số dư đầu kỳ</t>
  </si>
  <si>
    <t>Số dư cuối kỳ</t>
  </si>
  <si>
    <t>THUẾ VÀ CÁC KHOẢN PHẢI NỘP NHÀ NƯỚC</t>
  </si>
  <si>
    <t>Thuế thu nhập cá nhân</t>
  </si>
  <si>
    <t>Các loại thuế khác</t>
  </si>
  <si>
    <t>Nguyễn Thị Phương Vân</t>
  </si>
  <si>
    <t>Ngân hàng TMCP Việt Nam Tín Nghĩa</t>
  </si>
  <si>
    <t>Trần Ngọc Phong</t>
  </si>
  <si>
    <t>Hán Công Khanh</t>
  </si>
  <si>
    <t>Mối quan hệ</t>
  </si>
  <si>
    <t>Số 142 Đội Cấn, quận Ba Đình, thành phố Hà Nội</t>
  </si>
  <si>
    <t>Giá trị theo sổ kế toán</t>
  </si>
  <si>
    <t>So với giá thị trường</t>
  </si>
  <si>
    <t>Tổng giá trị theo giá thị trường</t>
  </si>
  <si>
    <t>Tăng</t>
  </si>
  <si>
    <t>Giảm</t>
  </si>
  <si>
    <t>Cty CP Phát triển TM và chuyển giao công nghệ AD</t>
  </si>
  <si>
    <t>Công ty CP kinh doanh Hòa Bình</t>
  </si>
  <si>
    <t>Công ty CP Kỹ thuật XD ATENA</t>
  </si>
  <si>
    <t>Số phát sinh trong kỳ</t>
  </si>
  <si>
    <t>Tổng số</t>
  </si>
  <si>
    <t>Số quá hạn</t>
  </si>
  <si>
    <t>Số khó đòi</t>
  </si>
  <si>
    <t>A</t>
  </si>
  <si>
    <t>3. Trả trước cho người bán</t>
  </si>
  <si>
    <t>Phạm Thành Thái Lĩnh</t>
  </si>
  <si>
    <t>Số tăng/giảm</t>
  </si>
  <si>
    <t>Kỳ trước</t>
  </si>
  <si>
    <t>Kỳ này</t>
  </si>
  <si>
    <t>10. Lợi nhuận chưa phân phối</t>
  </si>
  <si>
    <t>VIII</t>
  </si>
  <si>
    <t/>
  </si>
  <si>
    <t>Công ty TNHH Toàn Thiện</t>
  </si>
  <si>
    <t>cho Quý I năm 2015</t>
  </si>
  <si>
    <t>III. Đầu tư tài chính khác</t>
  </si>
  <si>
    <t>Lại Thị Sen</t>
  </si>
  <si>
    <t>Quý III năm tài chính 2015</t>
  </si>
  <si>
    <t>QÚY III NĂM 2015</t>
  </si>
  <si>
    <t>- Tiền gửi ngân hàng của Công ty</t>
  </si>
  <si>
    <t>- Tiền ký quỹ của Nhà đầu tư về giao dịch CK</t>
  </si>
  <si>
    <t>CÔNG TY CP CHỨNG KHOÁN TRÍ VIỆT</t>
  </si>
  <si>
    <t>Tầng 2, 142 Đội Cấn -  Ba Đình - Hà Nội</t>
  </si>
  <si>
    <t>for the fiscal year ended 31 December 2005</t>
  </si>
  <si>
    <t>V</t>
  </si>
  <si>
    <t>Thông tin bổ sung cho các khoản mục trình bày trong Bảng Cân đối kế toán</t>
  </si>
  <si>
    <t>TIỀN</t>
  </si>
  <si>
    <t>Số đầu năm</t>
  </si>
  <si>
    <t>Cash</t>
  </si>
  <si>
    <t>Cash in hand</t>
  </si>
  <si>
    <t xml:space="preserve">Tiền gửi ngân hàng </t>
  </si>
  <si>
    <t>Cash at banks</t>
  </si>
  <si>
    <t xml:space="preserve"> </t>
  </si>
  <si>
    <t>HÀNG TỒN KHO</t>
  </si>
  <si>
    <t>Materials</t>
  </si>
  <si>
    <t>Tools</t>
  </si>
  <si>
    <t>Total cost of inventory</t>
  </si>
  <si>
    <t>GIÁ TRỊ KHỐI LƯỢNG GIAO DỊCH TRONG NĂM</t>
  </si>
  <si>
    <t>Khối lượng giao dịch thực hiện trong năm</t>
  </si>
  <si>
    <t>Giá trị giao dịch thực hiện trong năm</t>
  </si>
  <si>
    <t>CP</t>
  </si>
  <si>
    <t>Của Công ty</t>
  </si>
  <si>
    <t>- Cổ phiếu</t>
  </si>
  <si>
    <t>- Trái phiếu</t>
  </si>
  <si>
    <t>Của Nhà đầu tư</t>
  </si>
  <si>
    <t>TÌNH HÌNH ĐẦU TƯ TÀI CHÍNH</t>
  </si>
  <si>
    <t>- Cổ phiếu niêm yết</t>
  </si>
  <si>
    <t>- Cổ phiếu hủy niêm yết</t>
  </si>
  <si>
    <t>Chứng khoán đầu tư</t>
  </si>
  <si>
    <t>- Chứng khoán sẵn sàng để bán</t>
  </si>
  <si>
    <t>- Chứng khoán nắm giữ đến ngày đáo hạn</t>
  </si>
  <si>
    <t>Đầu tư góp vốn</t>
  </si>
  <si>
    <t>- Đầu tư vào công ty liên doanh, liên kết</t>
  </si>
  <si>
    <t>Đầu tư tài chính khác</t>
  </si>
  <si>
    <t>4.1</t>
  </si>
  <si>
    <t>Dự phòng các khoản đầu tư tài chính</t>
  </si>
  <si>
    <t>Dự phòng giảm giá chứng khoán thương mại</t>
  </si>
  <si>
    <t>Dự phòng giảm giá chứng khoán đầu tư</t>
  </si>
  <si>
    <t>Dự phòng giảm giá đầu tư tài chính khác</t>
  </si>
  <si>
    <t>ok</t>
  </si>
  <si>
    <t>4.2</t>
  </si>
  <si>
    <t>(Trang ngang)</t>
  </si>
  <si>
    <t xml:space="preserve"> - Tài sản thiếu chờ xử lý</t>
  </si>
  <si>
    <t xml:space="preserve"> - Tạm ứng</t>
  </si>
  <si>
    <t xml:space="preserve"> - Ký cược, ký quỹ ngắn hạn</t>
  </si>
  <si>
    <t xml:space="preserve">TĂNG, GIẢM TÀI SẢN CỐ ĐỊNH HỮU HÌNH </t>
  </si>
  <si>
    <t>Increase/ decrease in tangible fixed assets</t>
  </si>
  <si>
    <t>Khoản mục</t>
  </si>
  <si>
    <t>Nhà cửa,</t>
  </si>
  <si>
    <t>Máy móc</t>
  </si>
  <si>
    <t>Phương tiện</t>
  </si>
  <si>
    <t>TSCĐ HH</t>
  </si>
  <si>
    <t>Item</t>
  </si>
  <si>
    <t>Machinery</t>
  </si>
  <si>
    <t>Transportation</t>
  </si>
  <si>
    <t>Management</t>
  </si>
  <si>
    <t>VKT</t>
  </si>
  <si>
    <t>Vật kiến trúc</t>
  </si>
  <si>
    <t>thiết bị</t>
  </si>
  <si>
    <t>vận tải</t>
  </si>
  <si>
    <t>khác</t>
  </si>
  <si>
    <t>DCQL</t>
  </si>
  <si>
    <t>&amp; architectures</t>
  </si>
  <si>
    <t>&amp; equipments</t>
  </si>
  <si>
    <t>means</t>
  </si>
  <si>
    <t>tools</t>
  </si>
  <si>
    <t>Nguyên giá TSCĐ</t>
  </si>
  <si>
    <t>I Cost</t>
  </si>
  <si>
    <t>Số dư đầu năm</t>
  </si>
  <si>
    <t>1 Opening balance</t>
  </si>
  <si>
    <t>Số tăng trong năm</t>
  </si>
  <si>
    <t>2 Increase from</t>
  </si>
  <si>
    <t xml:space="preserve"> -  Mua trong năm</t>
  </si>
  <si>
    <t xml:space="preserve"> -  Purchase</t>
  </si>
  <si>
    <t>- Tăng do điều chuyển</t>
  </si>
  <si>
    <t>Số giảm trong năm</t>
  </si>
  <si>
    <t>3 Decrease due to</t>
  </si>
  <si>
    <t xml:space="preserve"> - Th.lý, nhượng bán</t>
  </si>
  <si>
    <t>- Giảm do chuyển TSCĐ thành CCDC</t>
  </si>
  <si>
    <t xml:space="preserve"> - Posting to investment assets</t>
  </si>
  <si>
    <t>4 Closing balance</t>
  </si>
  <si>
    <t>Giá trị HM lũy kế</t>
  </si>
  <si>
    <t>II Accumulated depreciation</t>
  </si>
  <si>
    <t>2 Depreciation charges</t>
  </si>
  <si>
    <t xml:space="preserve"> - Khấu hao trong năm</t>
  </si>
  <si>
    <t xml:space="preserve"> - Others</t>
  </si>
  <si>
    <t>Giá trị còn lại</t>
  </si>
  <si>
    <t>III Net book value</t>
  </si>
  <si>
    <t>Tại ngày đầu năm</t>
  </si>
  <si>
    <t>1 At opening day</t>
  </si>
  <si>
    <t>Tại ngày cuối năm</t>
  </si>
  <si>
    <t>TĂNG, GIẢM TÀI SẢN CỐ ĐỊNH VÔ HÌNH</t>
  </si>
  <si>
    <t>Phần mềm máy tính</t>
  </si>
  <si>
    <t>Tài sản vô hình khác</t>
  </si>
  <si>
    <t>- Giảm theo TT 45</t>
  </si>
  <si>
    <t>Construction in progress</t>
  </si>
  <si>
    <t>This year</t>
  </si>
  <si>
    <t>Last year</t>
  </si>
  <si>
    <t>Cost of construction in progress</t>
  </si>
  <si>
    <t>CÁC KHOẢN PHẢI THU NGẮN HẠN</t>
  </si>
  <si>
    <t>TRANG NGANG</t>
  </si>
  <si>
    <t>8.1</t>
  </si>
  <si>
    <t>CÁC KHOẢN PHẢI THU KHÁC</t>
  </si>
  <si>
    <t>Taxes and payables to the State budget</t>
  </si>
  <si>
    <t>Bùi Thị Vân</t>
  </si>
  <si>
    <t xml:space="preserve"> - Value added tax</t>
  </si>
  <si>
    <t>Hoàng Lê Trúc Anh</t>
  </si>
  <si>
    <t>Lê Văn Minh</t>
  </si>
  <si>
    <t>Nguyễn Văn Phú</t>
  </si>
  <si>
    <t>Phạm Thị Nga</t>
  </si>
  <si>
    <t>Trần Xuân Trường</t>
  </si>
  <si>
    <t xml:space="preserve"> - Corporate income tax</t>
  </si>
  <si>
    <t>Vũ Thị Bích Ngọc</t>
  </si>
  <si>
    <t>du no tk 338</t>
  </si>
  <si>
    <t>Công ty CPKD Hòa Bình</t>
  </si>
  <si>
    <t xml:space="preserve"> - Land rental</t>
  </si>
  <si>
    <t>8.2</t>
  </si>
  <si>
    <t>TÌNH HÌNH TRÍCH LẬP DỰ PHÒNG CÁC KHOẢN PHẢI THU KHÓ ĐÒI</t>
  </si>
  <si>
    <t>Short term loans and borrowings</t>
  </si>
  <si>
    <t>Short term loans</t>
  </si>
  <si>
    <t>Long term loans due</t>
  </si>
  <si>
    <t>Chi phí Công cụ dụng cụ phân bổ nhiều kỳ</t>
  </si>
  <si>
    <t>Ký quỹ, ký cược dài hạn</t>
  </si>
  <si>
    <t>TIỀN NỘP QUỸ HỖ TRỢ THANH TOÁN</t>
  </si>
  <si>
    <t>Tiền nộp bổ sung</t>
  </si>
  <si>
    <t xml:space="preserve">Tiền lãi phân bổ </t>
  </si>
  <si>
    <t>VAY VÀ NỢ NGẮN HẠN</t>
  </si>
  <si>
    <t>Accounts payable-trade and advances from customers</t>
  </si>
  <si>
    <t>- Vay ngắn hạn</t>
  </si>
  <si>
    <t>Payable to suppliers</t>
  </si>
  <si>
    <t>- Nợ dài hạn đến hạn trả</t>
  </si>
  <si>
    <t>Advances from customers</t>
  </si>
  <si>
    <t>Thông tin bổ sung cho các khoản vay ngắn hạn:</t>
  </si>
  <si>
    <t>Thuế giá trị giá tăng</t>
  </si>
  <si>
    <t>Thuế thu nhập doanh nghiệp</t>
  </si>
  <si>
    <t>Thuế tài nguyên</t>
  </si>
  <si>
    <t>Tiền thuê đất, thuế nhà đất</t>
  </si>
  <si>
    <t xml:space="preserve"> - Other taxes</t>
  </si>
  <si>
    <t>Các khoản phí, lệ phí và các khoản phải nộp khác</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</si>
  <si>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</si>
  <si>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CHI PHÍ PHẢI TRẢ</t>
  </si>
  <si>
    <t>Accrued expenses</t>
  </si>
  <si>
    <t>- Trích trước chi phí lãi vay</t>
  </si>
  <si>
    <t>- Phí lưu ký chứng khoán</t>
  </si>
  <si>
    <t>CÁC KHOẢN PHẢI TRẢ, PHẢI NỘP NGẮN HẠN KHÁC</t>
  </si>
  <si>
    <t>Các khoản phải trả, phải nộp khác</t>
  </si>
  <si>
    <t>Tài sản thừa chờ xử lý</t>
  </si>
  <si>
    <t>Bảo hiểm xã hội, bảo hiểm y tế</t>
  </si>
  <si>
    <t>Bảo hiểm thất nghiệp</t>
  </si>
  <si>
    <t>+ Thanh toán bù trừ giao dịch chứng khoán</t>
  </si>
  <si>
    <t>+ Nhận ký quỹ, ký cược dài hạn (1)</t>
  </si>
  <si>
    <t>+ Ký quỹ của nhà đầu tư</t>
  </si>
  <si>
    <t>+ Tiền bán chứng khoán Repo(2)</t>
  </si>
  <si>
    <t>+ Phải trả phải nộp khác</t>
  </si>
  <si>
    <t xml:space="preserve">VAY DÀI HẠN VÀ NỢ DÀI HẠN </t>
  </si>
  <si>
    <t>Các khoản vay và nợ dài hạn</t>
  </si>
  <si>
    <t>30/06/2010</t>
  </si>
  <si>
    <t>01/01/2010</t>
  </si>
  <si>
    <t>Vay dài hạn</t>
  </si>
  <si>
    <t>Vay ngân hàng</t>
  </si>
  <si>
    <t>Vay đối tượng khác</t>
  </si>
  <si>
    <t>Nợ dài hạn</t>
  </si>
  <si>
    <t>Thuê tài chính</t>
  </si>
  <si>
    <t>Trái phiếu phát hành</t>
  </si>
  <si>
    <t>Nợ dài hạn khác</t>
  </si>
  <si>
    <t>Các khoản nợ thuê tài chính</t>
  </si>
  <si>
    <t xml:space="preserve">Thời hạn </t>
  </si>
  <si>
    <t>Năm nay</t>
  </si>
  <si>
    <t>Năm trước</t>
  </si>
  <si>
    <t>Tổng khoản phải thanh toán tiền thuê tài chính</t>
  </si>
  <si>
    <t>Trả tiền thuê tài chính</t>
  </si>
  <si>
    <t>Trả nợ gốc</t>
  </si>
  <si>
    <t>Từ 1 năm trở xuống</t>
  </si>
  <si>
    <t>Từ 1 năm đến 5 năm</t>
  </si>
  <si>
    <t>Trên 5 năm</t>
  </si>
  <si>
    <t>TÀI SẢN THUẾ THU NHẬP HOÃN LẠI VÀ THUẾ THU NHẬP HOÃN LẠI PHẢI TRẢ</t>
  </si>
  <si>
    <t>Tài sản thuế thu nhập hoãn lại</t>
  </si>
  <si>
    <t xml:space="preserve">Tài sản thuế thu nhập hoãn lại liên quan đến khoản </t>
  </si>
  <si>
    <t>chênh lệch tạm thời được khấu trừ</t>
  </si>
  <si>
    <t>lỗ tính thuế chưa sử dụng</t>
  </si>
  <si>
    <t>ưu đãi tính thuế chưa sử dụng</t>
  </si>
  <si>
    <t xml:space="preserve">Khoản hoàn nhập tài sản thuế thu nhập hoãn lại </t>
  </si>
  <si>
    <t>đã được ghi nhận từ các năm trước</t>
  </si>
  <si>
    <t xml:space="preserve">Tài sản thuế thu nhập hoãn </t>
  </si>
  <si>
    <t>Thuế thu nhập hoãn lại phải trả</t>
  </si>
  <si>
    <t>Thuế thu nhập hoãn lại phải trả phát sinh từ các khoản</t>
  </si>
  <si>
    <t xml:space="preserve"> chênh lệch tạm thời chịu thuế</t>
  </si>
  <si>
    <t xml:space="preserve">Khoản hoàn nhập thuế thu nhập hoãn lại phải trả </t>
  </si>
  <si>
    <t>VỐN CHỦ SỞ HỮU</t>
  </si>
  <si>
    <t>Vốn chủ sở hữu</t>
  </si>
  <si>
    <t>a. Bảng đối chiếu biến động của vốn chủ sở hữu</t>
  </si>
  <si>
    <t>Bảng đối chiếu biến động của Vốn chủ sở hữu</t>
  </si>
  <si>
    <t>Nội dung</t>
  </si>
  <si>
    <t>Vốn góp</t>
  </si>
  <si>
    <t>Quỹ dự phòng tài chính</t>
  </si>
  <si>
    <t>Lợi nhuận sau thuế chưa phân phối</t>
  </si>
  <si>
    <t>Số dư đầu năm trước</t>
  </si>
  <si>
    <t>Tăng vốn  năm trước</t>
  </si>
  <si>
    <t>Lãi/lỗ trong năm trước</t>
  </si>
  <si>
    <t>Tăng khác</t>
  </si>
  <si>
    <t>Giảm khác</t>
  </si>
  <si>
    <t>Số dư cuối năm trước</t>
  </si>
  <si>
    <t>Lãi/lỗ trong năm</t>
  </si>
  <si>
    <t>Tăng do PP lợi nhuận năm trước</t>
  </si>
  <si>
    <t>Giảm do PP Lợi nhuận</t>
  </si>
  <si>
    <t>b. Chi tiết vốn đầu tư của chủ sở hữu</t>
  </si>
  <si>
    <t>Chi tiết vốn đầu tư của chủ sở hữu</t>
  </si>
  <si>
    <t>Số CP</t>
  </si>
  <si>
    <t>Giá trị (Theo MG)</t>
  </si>
  <si>
    <t>Tỷ lệ</t>
  </si>
  <si>
    <t>Công ty CP Quản lý đầu tư Trí Việt</t>
  </si>
  <si>
    <t>Nguyễn Mậu Hoàng</t>
  </si>
  <si>
    <t>Đào Quỳnh Trang</t>
  </si>
  <si>
    <t>Các cổ đông khác</t>
  </si>
  <si>
    <t>c. Các giao dịch về vốn với các chủ sở hữu và phân phối cổ tức, lợi nhuận</t>
  </si>
  <si>
    <t>6 tháng đầu năm 2015</t>
  </si>
  <si>
    <t>6 tháng đầu năm 2014</t>
  </si>
  <si>
    <t>- Vốn đầu tư của chủ sở hữu</t>
  </si>
  <si>
    <t>+ Vốn góp đầu năm</t>
  </si>
  <si>
    <t>+ Vốn góp tăng trong năm</t>
  </si>
  <si>
    <t>+ Vốn góp giảm trong năm</t>
  </si>
  <si>
    <t>+ Vốn góp cuối năm</t>
  </si>
  <si>
    <t>- Cổ tức, lợi nhuận đã chia</t>
  </si>
  <si>
    <t>+ Cổ tức lợi nhuận chia trên lợi nhuận năm trước</t>
  </si>
  <si>
    <t>+ Cổ tức, lợi nhuận chia trên lợi nhuận năm nay</t>
  </si>
  <si>
    <t>- Cổ tức đã công bố sau ngày kết thúc năm tài chính</t>
  </si>
  <si>
    <t>d. Cổ phiếu</t>
  </si>
  <si>
    <t xml:space="preserve">- Số lượng cổ phiếu được phép phát hành </t>
  </si>
  <si>
    <t>- S.lượng CP đã được phát hành và được góp vốn đầy đủ</t>
  </si>
  <si>
    <r>
      <t xml:space="preserve">- </t>
    </r>
    <r>
      <rPr>
        <i/>
        <sz val="11"/>
        <rFont val="Times New Roman"/>
        <family val="1"/>
      </rPr>
      <t>Cổ phiếu thường</t>
    </r>
  </si>
  <si>
    <r>
      <t xml:space="preserve">- </t>
    </r>
    <r>
      <rPr>
        <i/>
        <sz val="11"/>
        <rFont val="Times New Roman"/>
        <family val="1"/>
      </rPr>
      <t>Cổ phiếu ưu đãi</t>
    </r>
  </si>
  <si>
    <t>- Số lượng cổ phiếu đang lưu hành</t>
  </si>
  <si>
    <t>Mệnh giá cổ phiếu đang lưu hành là: đồng/CP</t>
  </si>
  <si>
    <t>e. Các quỹ của doanh nghiệp</t>
  </si>
  <si>
    <t>- Quỹ đầu tư phát triển</t>
  </si>
  <si>
    <t>- Quỹ dự phòng tài chính</t>
  </si>
  <si>
    <t>- Quỹ khác thuộc vốn chủ sở hữu</t>
  </si>
  <si>
    <t>* Mục đích trích lập các quỹ</t>
  </si>
  <si>
    <t>g. Thu nhập và chi phí, lãi hoặc lỗ được ghi nhận trực tiếp vào Vốn chủ sở hữu cụ thể:</t>
  </si>
  <si>
    <t>f. Lãi cơ bản trên cổ phiếu (EPS)</t>
  </si>
  <si>
    <t xml:space="preserve"> + Lợi nhuận kế toán sau thuế thu nhập doanh nghiệp
</t>
  </si>
  <si>
    <t xml:space="preserve"> + Các khoản điều chỉnh tăng hoặc giảm lợi nhuận kế toán để xác định lợi nhuận hoặc lỗ phân bổ cho cổ đông sở hữu cổ phiếu phổ thông:</t>
  </si>
  <si>
    <t xml:space="preserve"> Các khoản điều chỉnh tăng</t>
  </si>
  <si>
    <t xml:space="preserve"> Các khoản điều chỉnh giảm</t>
  </si>
  <si>
    <t xml:space="preserve"> + Lợi nhuận hoặc lỗ phân bổ cho cổ đông sở hữu cổ phiếu phổ thông</t>
  </si>
  <si>
    <t xml:space="preserve"> + Cổ phiếu phổ thông đang lưu hành bình quân trong kỳ</t>
  </si>
  <si>
    <t xml:space="preserve"> + Lãi cơ bản trên cổ phiếu</t>
  </si>
  <si>
    <t>VI.</t>
  </si>
  <si>
    <t>THÔNG TIN BỔ SUNG CHO CÁC KHOẢN MỤC TRÌNH BÀY TRONG BÁO CÁO KQKD</t>
  </si>
  <si>
    <t>NGUỒN KINH PHÍ</t>
  </si>
  <si>
    <t>Nguồn kinh phí</t>
  </si>
  <si>
    <t>30/06/2006</t>
  </si>
  <si>
    <t>01/01/2006</t>
  </si>
  <si>
    <t>Nguồn kinh phí được cấp trong năm</t>
  </si>
  <si>
    <t>Chi sự nghiệp (*)</t>
  </si>
  <si>
    <t>Chi sự nghiệp</t>
  </si>
  <si>
    <t>Nguồn kinh phí còn lại cuối kỳ</t>
  </si>
  <si>
    <t>TÀI SẢN THUÊ NGOÀI</t>
  </si>
  <si>
    <t>Tài sản thuê ngoài</t>
  </si>
  <si>
    <t>Giá trị tài sản thuê ngoài</t>
  </si>
  <si>
    <t xml:space="preserve"> - TSCĐ thuê ngoài</t>
  </si>
  <si>
    <t xml:space="preserve"> - Tài sản khác thuê ngoài</t>
  </si>
  <si>
    <t>Tổng số tiền thuê tối thiểu trong tương lai của Hợp đồng</t>
  </si>
  <si>
    <t>thuê hoạt động TSCĐ không hủy ngang theo các thời hạn</t>
  </si>
  <si>
    <t xml:space="preserve"> - Từ 1 năm chở xuống</t>
  </si>
  <si>
    <t xml:space="preserve"> - Đến 1 năm</t>
  </si>
  <si>
    <t xml:space="preserve"> - Trên 1 đến 5 năm</t>
  </si>
  <si>
    <t xml:space="preserve"> - Trên 5 năm</t>
  </si>
  <si>
    <t>TỔNG DOANH THU BÁN HÀNG VÀ CUNG CẤP DỊCH VỤ</t>
  </si>
  <si>
    <t>Doanh thu</t>
  </si>
  <si>
    <t>Doanh thu hoạt động môi giới chứng khoán</t>
  </si>
  <si>
    <t>Tổng doanh thu</t>
  </si>
  <si>
    <t>Doanh thu hoạt động đầu tư chứng khoán, góp vốn</t>
  </si>
  <si>
    <t>Doanh thu lưu ký chứng khoán</t>
  </si>
  <si>
    <t>Doanh thu hoạt động tư vấn</t>
  </si>
  <si>
    <t>Doanh thu khác</t>
  </si>
  <si>
    <t>+ Doanh thu lãi tiền gửi ngân hàng</t>
  </si>
  <si>
    <t xml:space="preserve"> - Doanh thu bán hàng</t>
  </si>
  <si>
    <t>+ Phí chuyển nhượng tiền bán CK, hỗ trợ tiền mua CK</t>
  </si>
  <si>
    <t>+ Doanh thu lãi mua bán lại trái phiếu</t>
  </si>
  <si>
    <t xml:space="preserve">+ Doanh thu khác </t>
  </si>
  <si>
    <t>CÁC KHOẢN GIẢM TRỪ DOANH THU</t>
  </si>
  <si>
    <t>Chiết khấu bán hàng</t>
  </si>
  <si>
    <t>Doanh thu bán hàng và cung cấp dịch vụ</t>
  </si>
  <si>
    <t>Giảm giá hàng bán</t>
  </si>
  <si>
    <t>Hàng bán bị trả lại</t>
  </si>
  <si>
    <t>- Hàng bán bị trả lại hàng hóa</t>
  </si>
  <si>
    <t>- Hàng bán bị trả lại thành phẩm</t>
  </si>
  <si>
    <t>Thuế tiêu thụ đặc biệt, thuế xuất nhập khẩu và thuế GTGT theo phương pháp trực tiếp phải nộp</t>
  </si>
  <si>
    <t>DOANH THU THUẦN VỀ BÁN HÀNG VÀ CUNG CẤP DỊCH VỤ</t>
  </si>
  <si>
    <t>Doanh thu bán hàng hóa</t>
  </si>
  <si>
    <t xml:space="preserve"> - Chiết khấu thương mại</t>
  </si>
  <si>
    <t xml:space="preserve"> - Giảm giá hàng bán</t>
  </si>
  <si>
    <t>CHI PHÍ HOẠT ĐỘNG KINH DOANH CHỨNG KHOÁN</t>
  </si>
  <si>
    <t>Chi phí môi giới chứng khoán</t>
  </si>
  <si>
    <t>Phí lưu ký chứng khoán</t>
  </si>
  <si>
    <t>Chi phí hoạt động đầu tư CK, góp vốn</t>
  </si>
  <si>
    <t>Hoàn nhập dự phòng</t>
  </si>
  <si>
    <t>Chi phí dự phòng</t>
  </si>
  <si>
    <t>Chi phí tư vấn, môi giới</t>
  </si>
  <si>
    <t>Chi phí khác</t>
  </si>
  <si>
    <t xml:space="preserve">Lỗ chuyển sang từ các năm trước  </t>
  </si>
  <si>
    <t>Công ty được phép chuyển các khoản lỗ tính thuế sang kỳ sau để bù trừ với lợi nhuận thu được trong vòng 5 năm kể từ sau năm phát sinh khoản lỗ đó. Tại ngày kết thúc kỳ kế toán Công ty có khoản lỗ lũy kế là  (257.696.742.536) đồng Việt Nam có thể sử dụng để bù trừ với lợi nhuận phát sinh trong trong tương lai. Chi tiết như sau:</t>
  </si>
  <si>
    <t>Năm phát sinh</t>
  </si>
  <si>
    <t>Có thể chuyển lỗ đến năm</t>
  </si>
  <si>
    <t>Lỗ tính thuế (*)</t>
  </si>
  <si>
    <t>Đã chuyển lỗ lũy kế đến ngày 31/12/2013</t>
  </si>
  <si>
    <t>Chưa chuyển lỗ đến ngày 31/12/2013</t>
  </si>
  <si>
    <t>CHI PHÍ QUẢN LÝ DOANH NGHIỆP</t>
  </si>
  <si>
    <t>Chi phí sản xuất kinh doanh theo yếu tố</t>
  </si>
  <si>
    <t xml:space="preserve"> - Chi phí vật liệu, đồ dùng văn phòng</t>
  </si>
  <si>
    <t>Chi phí nguyên liệu, vật liệu</t>
  </si>
  <si>
    <t xml:space="preserve"> - Chi phí nhân viên quản lý</t>
  </si>
  <si>
    <t>Chi phí nhân công</t>
  </si>
  <si>
    <t xml:space="preserve"> - Chi phí khấu hao TSCĐ</t>
  </si>
  <si>
    <t>Chi phí khấu hao TSCĐ</t>
  </si>
  <si>
    <t xml:space="preserve"> - Chi phí dịch vụ mua ngoài</t>
  </si>
  <si>
    <t>Chi phí dịch vụ mua ngoài</t>
  </si>
  <si>
    <t>- Thuế, phí, lệ phí</t>
  </si>
  <si>
    <t xml:space="preserve"> - Chi phí khác bằng tiền</t>
  </si>
  <si>
    <t>Chi phí khác bằng tiền</t>
  </si>
  <si>
    <t>- Chi phí dự phòng</t>
  </si>
  <si>
    <t>CHI PHÍ THUẾ THU NHẬP DOANH NGHIỆP HIỆN HÀNH</t>
  </si>
  <si>
    <t>Chi phí thuế TNDN tính trên thu nhập chịu thuế năm hiện hành</t>
  </si>
  <si>
    <t>Điều chỉnh chi phí thuế TNDN của các năm trước vào chi phí thuế TNDN hiện hành năm nay</t>
  </si>
  <si>
    <t>Tổng chi phí thuế TNDN hiện hành năm nay</t>
  </si>
  <si>
    <t>THUẾ THU NHẬP DOANH NGHIỆP</t>
  </si>
  <si>
    <t>Lợi nhuận/(Lỗ) kế toán trước thuế</t>
  </si>
  <si>
    <t>Điều chỉnh cho thu nhập chịu thuế</t>
  </si>
  <si>
    <t xml:space="preserve">Điều chỉnh giảm </t>
  </si>
  <si>
    <t xml:space="preserve">Điều chỉnh tăng </t>
  </si>
  <si>
    <t>Chi phí lãi vay cá nhân vượt 1,5 lần lãi suất cơ bản NHNN quy định</t>
  </si>
  <si>
    <t>Chi phí không hợp lệ</t>
  </si>
  <si>
    <t>Tổng lợi nhuận chịu thuế</t>
  </si>
  <si>
    <t>Lỗ lũy kế năm trước chuyển sang</t>
  </si>
  <si>
    <t>Tổng lợi nhuận tính thuế năm hiện hành</t>
  </si>
  <si>
    <t>Lợi nhuận được hưởng ưu đãi thuế</t>
  </si>
  <si>
    <t>Lợi nhuận không được hưởng ưu đãi thuế</t>
  </si>
  <si>
    <t>Thuế suất thông thường</t>
  </si>
  <si>
    <t>20% đoi voi dn co tong dthu nam lien ke ko qua 20ty, tren 20ty 22%</t>
  </si>
  <si>
    <t>Chi phí thuế TNDN tính trên lợi nhuận được hưởng ưu đãi thuế</t>
  </si>
  <si>
    <t>Chi phí thuế TNDN tính trên lợi nhuận không hưởng ưu đãi thuế</t>
  </si>
  <si>
    <t>Chi phí thuế thu nhập doanh nghiệp hiện hành</t>
  </si>
  <si>
    <t>VII</t>
  </si>
  <si>
    <t>NHỮNG THÔNG TIN KHÁC</t>
  </si>
  <si>
    <t>Chính sách quản lý rủi ro tài chính</t>
  </si>
  <si>
    <t>Các loại công cụ tài chính</t>
  </si>
  <si>
    <t>Giá trị ghi sổ (VND)</t>
  </si>
  <si>
    <t>Tài sản tài chính</t>
  </si>
  <si>
    <t>Tiền và các khoản tương đương tiền</t>
  </si>
  <si>
    <t>Phải thu khách hàng, phải thu khác</t>
  </si>
  <si>
    <t>Tài sản tài chính sẵn sàng để bán</t>
  </si>
  <si>
    <t>Nợ phải trả tài chính</t>
  </si>
  <si>
    <t>Các khoản vay</t>
  </si>
  <si>
    <t>Chi phí phải trả</t>
  </si>
  <si>
    <t>Phải trả người bán, phải trả khác</t>
  </si>
  <si>
    <t>Công ty chưa đánh giá giá trị hợp lý của tài sản tài chính và Nợ phải trả tài chính tại ngày 30/6/2015 do Thông tư số 210/2009/TT - BTC ngày 06 tháng 11 năm 2009 của Bộ Tài chính ban hành cũng như các quy định hiện hành chưa có hướng dẫn cụ thể về việc xác định giá trị hợp lý của tài sản tài chính và nợ phải trả tài chính. Thông tư 210 yêu cầu áp dụng Chuẩn mực Báo cáo tài chính Quốc tế về việc trình bày Thuyết minh Báo cáo tài chính và thuyết minh thông tin đối với công cụ tài chính nhưng không đưa ra hướng dẫn tương đương cho việc đánh giá và ghi nhận công cụ tài chính bao gồm cả áp dụng giá trị hợp lý nhằm phù hợp với Chuẩn mực Báo cáo Tài chính quốc tế.</t>
  </si>
  <si>
    <t>Tài sản đảm bảo</t>
  </si>
  <si>
    <r>
      <rPr>
        <sz val="7"/>
        <rFont val="Times New Roman"/>
        <family val="1"/>
      </rPr>
      <t xml:space="preserve"> </t>
    </r>
    <r>
      <rPr>
        <b/>
        <sz val="11"/>
        <rFont val="Times New Roman"/>
        <family val="1"/>
      </rPr>
      <t>Rủi ro tín dụng</t>
    </r>
  </si>
  <si>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sản xuất kinh doanh (chủ yếu đối với các khoản phải thu khách hàng) và hoạt động tài chính (bao gồm tiền gửi ngân hàng, cho vay và các công cụ tài chính khác)</t>
  </si>
  <si>
    <t>Phải thu khách hàng</t>
  </si>
  <si>
    <t xml:space="preserve">Việc quản lý rủi ro tín dụng khách hàng của Công ty dựa trên các chính sách, thủ tục và quy trình kiểm soát của Công ty có liên quan đến việc quản lý rủi ro tín dụng khách hàng. </t>
  </si>
  <si>
    <t xml:space="preserve">Các khoản phải thu khách hàng chưa trả thường xuyên được theo dõi. Các phân tích về khả năng lập dự phòng được thực hiện tại ngày lập báo cáo trên cơ sở từng khách hàng đối với các khách hàng lớn. </t>
  </si>
  <si>
    <t xml:space="preserve">Phần lớn tiền gửi ngân hàng của Công ty được gửi tại các ngân hàng lớn có uy tín ở Việt Nam. Công ty nhận thấy mức độ tập trung rủi ro tín dụng đối với tiền gửi ngân hàng là thấp. </t>
  </si>
  <si>
    <t>Rủi ro thanh khoản</t>
  </si>
  <si>
    <t>Rủi ro thanh khoản là rủi ro Công ty gặp khó khăn trong việc đáp ứng các nghĩa vụ tài chính do tình trạng thiếu vốn. Rủi ro thanh khoản của Công ty phát sinh chủ yếu do không tương xứng trong các kỳ hạn của tài sản tài chính và các khoản phải trả tài chính.</t>
  </si>
  <si>
    <t>Rủi ro thị trường</t>
  </si>
  <si>
    <t>Rủi ro thị trường là rủi ro mà giá trị hợp lý hoặc các luồng tiền trong tương lai của công cụ tài chính sẽ biến động theo những thay đổi của giá thị trường. Rủi ro thị trường bao gồm 3 loại: Rủi ro ngoại tệ, rủi ro lãi suất và rủi ro về giá khác.</t>
  </si>
  <si>
    <t>Rủi ro ngoại tệ</t>
  </si>
  <si>
    <t>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t>
  </si>
  <si>
    <t>Rủi ro lãi suất</t>
  </si>
  <si>
    <t>Rủi ro lãi suất là rủi ro mà giá trị hợp lý hoặc các luồng tiền trong tương lai của một công cụ tài chính sẽ biến động do thay đổi lãi suất thị trường. Rủi ro về thay đổi lãi suất thị trường của Công ty chủ yếu liên quan đến các khoản tiền gửi ngắn hạn, các khoản vay.</t>
  </si>
  <si>
    <t>Công ty chịu rủi ro về lãi suất do giá trị hợp lý của các luồng tiền trong tương lai của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</si>
  <si>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về giá khác</t>
  </si>
  <si>
    <t>Rủi ro về giá khác là rủi ro mà giá trị hợp lý hoặc các luồng tiền trong tương lai của một công cụ tài chính sẽ biến động theo những thay đổi của giá thị trường ngoài thay đổi của lãi suất và tỷ giá hối đoái.</t>
  </si>
  <si>
    <t>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năm tài chính Công ty chưa có kế hoạch bán các khoản đầu tư này.</t>
  </si>
  <si>
    <t>Thu nhập của Hội đồng Quản trị và Ban kiểm soát</t>
  </si>
  <si>
    <t>6 tháng đầu năm 2015 Hội đồng quản trị và Ban Kiểm soát không nhận thù lao.</t>
  </si>
  <si>
    <t>Giao dịch với các bên liên quan</t>
  </si>
  <si>
    <t>Trong năm, Công ty đã có các giao dịch chủ yếu sau với các bên liên quan:</t>
  </si>
  <si>
    <t>Bên liên quan</t>
  </si>
  <si>
    <t xml:space="preserve">Nội dung nghiệp vụ </t>
  </si>
  <si>
    <t>Giá trị giao dịch</t>
  </si>
  <si>
    <t>Công ty Cổ phần Quản lý Đầu tư Trí Việt</t>
  </si>
  <si>
    <t>Công ty mẹ</t>
  </si>
  <si>
    <t>Tiền cho thuê văn phòng</t>
  </si>
  <si>
    <t>OK</t>
  </si>
  <si>
    <t>Công ty có số dư với Công ty Cổ phần Quản lý đầu tư Trí Việt tại thời điểm 30/06/2015 như sau:</t>
  </si>
  <si>
    <t>Phải thu tiền cho thuê văn phòng</t>
  </si>
  <si>
    <t>Phải trả nhà đầu tư</t>
  </si>
  <si>
    <t>Tiền gửi của Công ty Cổ phần Quản lý đầu tư Trí Việt tại Công ty</t>
  </si>
  <si>
    <t>Thông tin khác</t>
  </si>
  <si>
    <t>5.1</t>
  </si>
  <si>
    <t>Một số chỉ tiêu đánh giá khái quát thực trạng tài chính và kết quả kinh doanh của doanh nghiệp</t>
  </si>
  <si>
    <t>Đơn vị tính</t>
  </si>
  <si>
    <t>1. Bố trí cơ cấu tài sản và cơ cấu nguồn vốn</t>
  </si>
  <si>
    <t>1.1 Bố trí cơ cấu tài sản</t>
  </si>
  <si>
    <t xml:space="preserve"> - Tài sản dài hạn/Tổng tài sản</t>
  </si>
  <si>
    <t>%</t>
  </si>
  <si>
    <t xml:space="preserve"> - Tài sản ngắn hạn/Tổng tài sản</t>
  </si>
  <si>
    <t>1.2 Bố trí cơ cấu vốn</t>
  </si>
  <si>
    <t xml:space="preserve"> - Nợ phải trả/Tổng nguồn vốn</t>
  </si>
  <si>
    <t xml:space="preserve"> - Nguồn vốn CSH/Tổng nguồn vốn</t>
  </si>
  <si>
    <t>2. Khả năng thanh toán</t>
  </si>
  <si>
    <t>2.1 Tổng Tài sản/Tổng nợ phải trả</t>
  </si>
  <si>
    <t>Lần</t>
  </si>
  <si>
    <t>2.2 Tổng TS ngắn hạn/Tổng nợ ngắn hạn</t>
  </si>
  <si>
    <t>2.3 Tổng tiền và các khoản đầu tư tài chính ngắn hạn/Tổng nợ ngắn hạn</t>
  </si>
  <si>
    <t>2.4 Giá trị thuần của TSCD mua sắm bằng vay dài hạn hoặc nợ dài hạn/Tổng nợ dài hạn</t>
  </si>
  <si>
    <t>3. Tỷ số quản lý nợ</t>
  </si>
  <si>
    <t>3.1. Tỷ số nợ/Tài sản</t>
  </si>
  <si>
    <t>3.2. Tỷ số nợ/Vốn chủ sở hữu</t>
  </si>
  <si>
    <t>3.2.1. Tỷ số nợ (Không bao gồm nợ phải trả NĐT và Quỹ KT-PL)/Vốn chủ sở hữu</t>
  </si>
  <si>
    <t>4. Tỷ suất sinh lời</t>
  </si>
  <si>
    <t xml:space="preserve">4.1 Lợi nhuận / doanh thu </t>
  </si>
  <si>
    <t xml:space="preserve"> - Lợi nhuận trước thuế/Doanh thu thuần+TN hoạt động tài chính+Thu nhập khác</t>
  </si>
  <si>
    <t xml:space="preserve"> - Lợi nhuận sau thuế/Doanh thu thuần+TN hoạt động tài chính+Thu nhập khác</t>
  </si>
  <si>
    <t>4.2 Lợi nhuận / Tổng Tài sản</t>
  </si>
  <si>
    <t xml:space="preserve"> - Lợi nhuận trước thuế/Tổng tài sản</t>
  </si>
  <si>
    <t xml:space="preserve"> - Lợi nhuận sau thuế/Tổng tài sản</t>
  </si>
  <si>
    <t>4.3 Lợi nhuận sau thuế / Nguồn vốn CSH</t>
  </si>
  <si>
    <t>Số liệu so sánh</t>
  </si>
  <si>
    <t>Số liệu so sánh trên Bảng cân đối kế toán là số liệu trên Báo cáo tài chính cho năm tài chính kết thúc tại ngày 31 tháng 12 năm 2014 đã được kiểm toán bởi Công ty TNHH Kiểm toán ASC. Số liệu so sánh trên Báo cáo kết quả kinh doanh và Báo cáo Lưu chuyển tiền tệ là số liệu trên Báo cáo tài chính bán niên đã được soát xét bởi công ty TNHH Kiểm toán Russell Bedford KTC, trong đó một số chỉ tiêu đã được phân loại lại cho phù hợp.</t>
  </si>
  <si>
    <t>Số liệu so sánh là số liệu trên Báo cáo tài chính cho năm tài chính kết thúc ngày 31/12/2004 đã được Công ty ..... kiểm toán. Số liệu này đã được phân loại lại cho phù hợp để so sánh với số liệu năm nay.</t>
  </si>
  <si>
    <t>Mã số</t>
  </si>
  <si>
    <t>Phân loại lại</t>
  </si>
  <si>
    <t>Đã trình bày trên báo cáo năm trước</t>
  </si>
  <si>
    <t>VNĐ</t>
  </si>
  <si>
    <t>- Bảng cân đối kế toán</t>
  </si>
  <si>
    <t>- Báo cáo Kết quả kinh doanh</t>
  </si>
  <si>
    <t>- Báo cáo lưu chuyển tiền tệ</t>
  </si>
  <si>
    <t>Hà Nội, ngày … tháng … năm 2005</t>
  </si>
  <si>
    <t>Người lập biểu</t>
  </si>
  <si>
    <t>Giám đốc</t>
  </si>
  <si>
    <t>Nguyễn Xuân Anh</t>
  </si>
  <si>
    <t>Người lập báo cáo</t>
  </si>
  <si>
    <t>Chi tiết danh mục đầu tư tài chính tại ngày 30/09/2015 như sau:</t>
  </si>
  <si>
    <t>Số tăng trong kỳ</t>
  </si>
  <si>
    <t>Số giảm trong kỳ</t>
  </si>
  <si>
    <t>Tại ngày cuối kỳ</t>
  </si>
  <si>
    <t>Số sử dụng/hoàn nhập trong kỳ</t>
  </si>
  <si>
    <t>Số trích trong kỳ</t>
  </si>
  <si>
    <t>30/06/2015</t>
  </si>
  <si>
    <t>I - Chứng khoán thương mại</t>
  </si>
  <si>
    <t>I. Đầu tư ngắn hạn</t>
  </si>
  <si>
    <t>1. Cổ phiếu</t>
  </si>
  <si>
    <t>Cổ phiếu niêm yết</t>
  </si>
  <si>
    <t>Công ty Cổ phần Vật liệu Bưu điện  (PMT)</t>
  </si>
  <si>
    <t>PMT</t>
  </si>
  <si>
    <t>Cổ phiếu lẻ (1)</t>
  </si>
  <si>
    <t xml:space="preserve">CP CTYCP XNK thủy sản Bến tre </t>
  </si>
  <si>
    <t>ABT</t>
  </si>
  <si>
    <t xml:space="preserve">Cổ phiếu NH TMCP á Châu </t>
  </si>
  <si>
    <t>ACB</t>
  </si>
  <si>
    <t>CP CTYCP XNK thủy sản An Giang</t>
  </si>
  <si>
    <t>AGF</t>
  </si>
  <si>
    <t>Công ty Cổ phần Đường Biên Hoà</t>
  </si>
  <si>
    <t>BHS</t>
  </si>
  <si>
    <t xml:space="preserve">CP CTY CP CK Bảo Việt </t>
  </si>
  <si>
    <t>BVS</t>
  </si>
  <si>
    <t>CK CTY CP XD công trình ngầm</t>
  </si>
  <si>
    <t>CTN</t>
  </si>
  <si>
    <t>Công ty Cổ phần Sách giáo dục tại TP.Đà Nẵng</t>
  </si>
  <si>
    <t>DAE</t>
  </si>
  <si>
    <t>Công ty cổ phần Dược Hậu Giang</t>
  </si>
  <si>
    <t>DHG</t>
  </si>
  <si>
    <t xml:space="preserve">CK CTY CP XNK Ytế Domesco </t>
  </si>
  <si>
    <t>DMC</t>
  </si>
  <si>
    <t>CK CTY CP cao su đà nẵng</t>
  </si>
  <si>
    <t>DRC</t>
  </si>
  <si>
    <t xml:space="preserve">Công ty CP Sách giáo dục tại Hà nội </t>
  </si>
  <si>
    <t>EBS</t>
  </si>
  <si>
    <t>CK CTY CPPT đầu tư công nghệ</t>
  </si>
  <si>
    <t>FPT</t>
  </si>
  <si>
    <t>Công ty Cổ phần Giấy Hải Phòng</t>
  </si>
  <si>
    <t>HAP</t>
  </si>
  <si>
    <t>CK CTY CP sữa Hà Nội</t>
  </si>
  <si>
    <t>HNM</t>
  </si>
  <si>
    <t xml:space="preserve">Công ty cổ phần khu công nghiệp Tân Tạo </t>
  </si>
  <si>
    <t>ITA</t>
  </si>
  <si>
    <t>Công ty cổ phần điện lực Khánh Hoà</t>
  </si>
  <si>
    <t>KHP</t>
  </si>
  <si>
    <t xml:space="preserve">Công ty Cổ phần hàng hải Hà Nội </t>
  </si>
  <si>
    <t>MHC</t>
  </si>
  <si>
    <t xml:space="preserve">Cổ phiếu CTY CP thiết bị bưu điện </t>
  </si>
  <si>
    <t>POT</t>
  </si>
  <si>
    <t xml:space="preserve">CP Nhiệt điện Phả Lại </t>
  </si>
  <si>
    <t>PPC</t>
  </si>
  <si>
    <t xml:space="preserve">Cty CP Tư vấn đầu tư vàThiết kế dầu khí </t>
  </si>
  <si>
    <t>PVE</t>
  </si>
  <si>
    <t>Công ty CP Quốc tế Hoàng Gia</t>
  </si>
  <si>
    <t>RIC</t>
  </si>
  <si>
    <t xml:space="preserve">CTY CP cáp và vật liệu viễn thông </t>
  </si>
  <si>
    <t>SAM</t>
  </si>
  <si>
    <t xml:space="preserve">Công ty CP in Sách giáo khoa tại TP HCM </t>
  </si>
  <si>
    <t>SAP</t>
  </si>
  <si>
    <t>CTY CP Xây dựng số 5</t>
  </si>
  <si>
    <t>SC5</t>
  </si>
  <si>
    <t xml:space="preserve">Công ty Cổ phần Sông Đà 6 </t>
  </si>
  <si>
    <t>SD6</t>
  </si>
  <si>
    <t>CTY CP Sông Đà 9</t>
  </si>
  <si>
    <t>SD9</t>
  </si>
  <si>
    <t xml:space="preserve">Công ty CP cung ứng nhân lực QT và TM Sông Đà </t>
  </si>
  <si>
    <t>SDA</t>
  </si>
  <si>
    <t xml:space="preserve">Công ty CP Sông Đà 1.01 </t>
  </si>
  <si>
    <t>SJC</t>
  </si>
  <si>
    <t>Công ty Cổ phần Sông Đà 11</t>
  </si>
  <si>
    <t>SJE</t>
  </si>
  <si>
    <t>CK NHTMCP Sài Gòn Thương Tín</t>
  </si>
  <si>
    <t>STB</t>
  </si>
  <si>
    <t>Công ty Cổ phần Phát triển Nhà Thủ Đức</t>
  </si>
  <si>
    <t>TDH</t>
  </si>
  <si>
    <t>Công ty CP gạch men Thăng Long Viglacera</t>
  </si>
  <si>
    <t>TLT</t>
  </si>
  <si>
    <t xml:space="preserve">Công ty CP thương mại XNK Thủ Đức </t>
  </si>
  <si>
    <t>TMC</t>
  </si>
  <si>
    <t xml:space="preserve">Công ty CP kho vận giao nhận ngoại thương </t>
  </si>
  <si>
    <t>TMS</t>
  </si>
  <si>
    <t xml:space="preserve">Công ty cổ phần SGK tại TP.Hà Nội </t>
  </si>
  <si>
    <t>TPH</t>
  </si>
  <si>
    <t>CK CTY CP vận tải xăng dầu VIPCO</t>
  </si>
  <si>
    <t>VIP</t>
  </si>
  <si>
    <t xml:space="preserve">Tổng Công ty cổ phần Tái bảo hiểm Quốc gia VN </t>
  </si>
  <si>
    <t>VNR</t>
  </si>
  <si>
    <t>Công ty Cổ phần gốm từ sơn Viglacera</t>
  </si>
  <si>
    <t>VTS</t>
  </si>
  <si>
    <t xml:space="preserve">Cổ phiếu hủy niêm yết </t>
  </si>
  <si>
    <t>Công ty Cổ phần Đầu tư và xây dựng COTEC (****)</t>
  </si>
  <si>
    <t>CIC</t>
  </si>
  <si>
    <t>Công ty Cổ phần In Diên Hồng (****)</t>
  </si>
  <si>
    <t>DHI</t>
  </si>
  <si>
    <t>Hợp tác lao động với nước ngoài (****)</t>
  </si>
  <si>
    <t>ILC</t>
  </si>
  <si>
    <t>II - Chứng khoán đầu tư</t>
  </si>
  <si>
    <t>Công ty CP xây lắp 368</t>
  </si>
  <si>
    <t>TỔNG CỘNG</t>
  </si>
  <si>
    <t>(1): Cổ phiếu lẻ bao gồm các cổ phiếu lô lẻ và các cổ phiếu có số lượng nắm giữ dưới 100 CP tại ngày 30/06/2015</t>
  </si>
  <si>
    <t>Quý 3 năm tài chính 2015</t>
  </si>
  <si>
    <t>8. CÁC KHOẢN PHẢI THU NGẮN HẠN</t>
  </si>
  <si>
    <t>Số dự phòng đã trích lập</t>
  </si>
  <si>
    <t xml:space="preserve">Số dự phòng đã trích lập </t>
  </si>
  <si>
    <t>2. Phải thu hoạt động giao dịch chứng khoán</t>
  </si>
  <si>
    <t>- Phải thu về giao dịch chứng khoán (Ứng trước tiền bán chứng khoán)</t>
  </si>
  <si>
    <t>- Phải thu về hỗ trợ giao dịch chứng khoán (Magin )</t>
  </si>
  <si>
    <t>4. Phải thu khác</t>
  </si>
  <si>
    <t>Từ ngày 01/07/2015 đến 30/09/2015</t>
  </si>
  <si>
    <t>Ngày 30/09/2014</t>
  </si>
  <si>
    <t>Ngày 30/09/2015</t>
  </si>
  <si>
    <t>Từ ngày 01/07/2014 đến 30/09/2014</t>
  </si>
  <si>
    <t>Địa chỉ: 142 Đội Cấn - Ba Đình - Hà Nội</t>
  </si>
  <si>
    <t>Tel: 84-4 6273 2059      Fax: 84-4 62732058</t>
  </si>
  <si>
    <t xml:space="preserve">CK - BÁO CÁO KẾT QUẢ KINH DOANH - QUÝ </t>
  </si>
  <si>
    <t>Quý III năm nay</t>
  </si>
  <si>
    <t>Quý III năm trước</t>
  </si>
  <si>
    <t>Người lập                                Kế toán trưởng</t>
  </si>
  <si>
    <t>Người lập                                     Kế toán trưởng</t>
  </si>
  <si>
    <t>Người lập                                       Kế toán trưởng</t>
  </si>
  <si>
    <t>Hà Nội, ngày 05 tháng 10 năm 2015</t>
  </si>
  <si>
    <t>CÔNG TY CỔ PHẦN CHỨNG KHOÁN TRÍ VIỆT</t>
  </si>
  <si>
    <t>Số dư đầu năm nay</t>
  </si>
  <si>
    <t>4.2 - Chi tiết danh mục đầu tư tại ngày 30 tháng 09 năm 2015 như sau:</t>
  </si>
  <si>
    <t>14. VỐN CHỦ SỞ HỮU</t>
  </si>
  <si>
    <t>b. Tình hình tăng giảm nguồn vốn chủ sở hữu</t>
  </si>
  <si>
    <t>Tổng giám đốc</t>
  </si>
</sst>
</file>

<file path=xl/styles.xml><?xml version="1.0" encoding="utf-8"?>
<styleSheet xmlns="http://schemas.openxmlformats.org/spreadsheetml/2006/main">
  <numFmts count="97">
    <numFmt numFmtId="41" formatCode="_-* #,##0_-;\-* #,##0_-;_-* &quot;-&quot;_-;_-@_-"/>
    <numFmt numFmtId="43" formatCode="_-* #,##0.00_-;\-* #,##0.00_-;_-* &quot;-&quot;??_-;_-@_-"/>
    <numFmt numFmtId="164" formatCode="&quot;$&quot;#,##0_);[Red]\(&quot;$&quot;#,##0\)"/>
    <numFmt numFmtId="165" formatCode="&quot;$&quot;#,##0.00_);\(&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00_);_(* \(#,##0.0000\);_(* &quot;-&quot;??_);_(@_)"/>
    <numFmt numFmtId="171" formatCode="0.000%"/>
    <numFmt numFmtId="172" formatCode="0.0%"/>
    <numFmt numFmtId="173" formatCode="_-* #,##0_-;\-* #,##0_-;_-* &quot;-&quot;??_-;_-@_-"/>
    <numFmt numFmtId="174" formatCode="_(* #.##0_);_(* \(#.##0\);_(* &quot;-&quot;_);_(@_)"/>
    <numFmt numFmtId="175" formatCode="_-&quot;$&quot;* #,##0_-;\-&quot;$&quot;* #,##0_-;_-&quot;$&quot;* &quot;-&quot;_-;_-@_-"/>
    <numFmt numFmtId="176" formatCode="###\ ###\ ###\ ###\ ##0"/>
    <numFmt numFmtId="177" formatCode="##.##%"/>
    <numFmt numFmtId="178" formatCode="#,##0.00\ &quot;®&quot;_);[Red]\(#,##0.00\ &quot;®&quot;\)"/>
    <numFmt numFmtId="179" formatCode="#,##0.00\ &quot;®&quot;_);\(#,##0.00\ &quot;®&quot;\)"/>
    <numFmt numFmtId="180" formatCode="_-* #,##0_$_-;\-* #,##0_$_-;_-* &quot;-&quot;_$_-;_-@_-"/>
    <numFmt numFmtId="181" formatCode="&quot;\&quot;#,##0;[Red]&quot;\&quot;&quot;\&quot;\-#,##0"/>
    <numFmt numFmtId="182" formatCode="&quot;\&quot;#,##0.00;[Red]&quot;\&quot;&quot;\&quot;&quot;\&quot;&quot;\&quot;&quot;\&quot;&quot;\&quot;\-#,##0.00"/>
    <numFmt numFmtId="183" formatCode="&quot;\&quot;#,##0;[Red]&quot;\&quot;\-#,##0"/>
    <numFmt numFmtId="184" formatCode="_-* #,##0\ &quot;F&quot;_-;\-* #,##0\ &quot;F&quot;_-;_-* &quot;-&quot;\ &quot;F&quot;_-;_-@_-"/>
    <numFmt numFmtId="185" formatCode="_-* #,##0\ &quot;$&quot;_-;\-* #,##0\ &quot;$&quot;_-;_-* &quot;-&quot;\ &quot;$&quot;_-;_-@_-"/>
    <numFmt numFmtId="186" formatCode="_-&quot;$&quot;\ * #,##0_-;\-&quot;$&quot;\ * #,##0_-;_-&quot;$&quot;\ * &quot;-&quot;_-;_-@_-"/>
    <numFmt numFmtId="187" formatCode="_-* #,##0_d_-;\-* #,##0_d_-;_-* &quot;-&quot;??_d_-;_-@_-"/>
    <numFmt numFmtId="188" formatCode="_-* #,##0.0000\ _F_-;\-* #,##0.0000\ _F_-;_-* &quot;-&quot;??\ _F_-;_-@_-"/>
    <numFmt numFmtId="189" formatCode="#,##0\ &quot;F&quot;;\-#,##0\ &quot;F&quot;"/>
    <numFmt numFmtId="190" formatCode="&quot;\&quot;#,##0.00;[Red]&quot;\&quot;\-#,##0.00"/>
    <numFmt numFmtId="191" formatCode="_-&quot;F&quot;* #,##0_-;\-&quot;F&quot;* #,##0_-;_-&quot;F&quot;* &quot;-&quot;_-;_-@_-"/>
    <numFmt numFmtId="192" formatCode="_-&quot;$&quot;* #,##0.00_-;\-&quot;$&quot;* #,##0.00_-;_-&quot;$&quot;* &quot;-&quot;??_-;_-@_-"/>
    <numFmt numFmtId="193" formatCode="_-* #,##0\ _F_-;\-* #,##0\ _F_-;_-* &quot;-&quot;??\ _F_-;_-@_-"/>
    <numFmt numFmtId="194" formatCode="_-&quot;ñ&quot;* #,##0_-;\-&quot;ñ&quot;* #,##0_-;_-&quot;ñ&quot;* &quot;-&quot;_-;_-@_-"/>
    <numFmt numFmtId="195" formatCode="0.0000"/>
    <numFmt numFmtId="196" formatCode="_ * #,##0.00_ ;_ * \-#,##0.00_ ;_ * &quot;-&quot;??_ ;_ @_ "/>
    <numFmt numFmtId="197" formatCode="_-* #,##0.00\ _F_-;\-* #,##0.00\ _F_-;_-* &quot;-&quot;??\ _F_-;_-@_-"/>
    <numFmt numFmtId="198" formatCode="_-* #,##0.00\ _V_N_D_-;\-* #,##0.00\ _V_N_D_-;_-* &quot;-&quot;??\ _V_N_D_-;_-@_-"/>
    <numFmt numFmtId="199" formatCode="#.##0.0;[Red]#.##0.0"/>
    <numFmt numFmtId="200" formatCode="_-* #,##0.00\ _ñ_-;\-* #,##0.00\ _ñ_-;_-* &quot;-&quot;??\ _ñ_-;_-@_-"/>
    <numFmt numFmtId="201" formatCode="_(&quot;$&quot;\ * #,##0_);_(&quot;$&quot;\ * \(#,##0\);_(&quot;$&quot;\ * &quot;-&quot;_);_(@_)"/>
    <numFmt numFmtId="202" formatCode="&quot;$&quot;#,##0;[Red]\-&quot;$&quot;#,##0"/>
    <numFmt numFmtId="203" formatCode="_(* #,##0.0_);_(* \(#,##0.0\);_(* &quot;-&quot;??_);_(@_)"/>
    <numFmt numFmtId="204" formatCode="&quot;$&quot;#,##0.00;[Red]\-&quot;$&quot;#,##0.00"/>
    <numFmt numFmtId="205" formatCode="#,##0.0"/>
    <numFmt numFmtId="206" formatCode="_-* #,##0\ &quot;ñ&quot;_-;\-* #,##0\ &quot;ñ&quot;_-;_-* &quot;-&quot;\ &quot;ñ&quot;_-;_-@_-"/>
    <numFmt numFmtId="207" formatCode="_ * #,##0_ ;_ * \-#,##0_ ;_ * &quot;-&quot;_ ;_ @_ "/>
    <numFmt numFmtId="208" formatCode="_-* #,##0\ _F_-;\-* #,##0\ _F_-;_-* &quot;-&quot;\ _F_-;_-@_-"/>
    <numFmt numFmtId="209" formatCode="_-* #,##0\ _V_N_D_-;\-* #,##0\ _V_N_D_-;_-* &quot;-&quot;\ _V_N_D_-;_-@_-"/>
    <numFmt numFmtId="210" formatCode="_-* #,##0\ _$_-;\-* #,##0\ _$_-;_-* &quot;-&quot;\ _$_-;_-@_-"/>
    <numFmt numFmtId="211" formatCode="_-* #,##0.00000\ _F_-;\-* #,##0.00000\ _F_-;_-* &quot;-&quot;??\ _F_-;_-@_-"/>
    <numFmt numFmtId="212" formatCode="_-* #,##0.00_d_-;\-* #,##0.00_d_-;_-* &quot;-&quot;??_d_-;_-@_-"/>
    <numFmt numFmtId="213" formatCode="#,##0\ &quot;F&quot;;[Red]\-#,##0\ &quot;F&quot;"/>
    <numFmt numFmtId="214" formatCode="#.##0;[Red]#.##0"/>
    <numFmt numFmtId="215" formatCode="_-* #,##0.000_d_-;\-* #,##0.000_d_-;_-* &quot;-&quot;??_d_-;_-@_-"/>
    <numFmt numFmtId="216" formatCode="_-* #,##0\ _ñ_-;\-* #,##0\ _ñ_-;_-* &quot;-&quot;\ _ñ_-;_-@_-"/>
    <numFmt numFmtId="217" formatCode="_-* #,##0&quot;$&quot;_-;\-* #,##0&quot;$&quot;_-;_-* &quot;-&quot;&quot;$&quot;_-;_-@_-"/>
    <numFmt numFmtId="218" formatCode="_-* #,##0.00&quot;$&quot;_-;\-* #,##0.00&quot;$&quot;_-;_-* &quot;-&quot;??&quot;$&quot;_-;_-@_-"/>
    <numFmt numFmtId="219" formatCode="#,#00;[Red]\-#,#00;_@&quot;-&quot;"/>
    <numFmt numFmtId="220" formatCode="_ &quot;\&quot;* #,##0_ ;_ &quot;\&quot;* \-#,##0_ ;_ &quot;\&quot;* &quot;-&quot;_ ;_ @_ "/>
    <numFmt numFmtId="221" formatCode="&quot;SFr.&quot;\ #,##0.00;&quot;SFr.&quot;\ \-#,##0.00"/>
    <numFmt numFmtId="222" formatCode="_ &quot;\&quot;* #,##0.00_ ;_ &quot;\&quot;* \-#,##0.00_ ;_ &quot;\&quot;* &quot;-&quot;??_ ;_ @_ "/>
    <numFmt numFmtId="223" formatCode="&quot;SFr.&quot;\ #,##0.00;[Red]&quot;SFr.&quot;\ \-#,##0.00"/>
    <numFmt numFmtId="224" formatCode="_-* #,##0.00_$_-;\-* #,##0.00_$_-;_-* &quot;-&quot;??_$_-;_-@_-"/>
    <numFmt numFmtId="225" formatCode="_-* #,##0.0000_-;\-* #,##0.0000_-;_-* &quot;-&quot;??_-;_-@_-"/>
    <numFmt numFmtId="226" formatCode="##,###.##"/>
    <numFmt numFmtId="227" formatCode="_-* #,##0.00\ &quot;F&quot;_-;\-* #,##0.00\ &quot;F&quot;_-;_-* &quot;-&quot;??\ &quot;F&quot;_-;_-@_-"/>
    <numFmt numFmtId="228" formatCode="#,##0;\(#,##0\)"/>
    <numFmt numFmtId="229" formatCode="_ &quot;R&quot;\ * #,##0_ ;_ &quot;R&quot;\ * \-#,##0_ ;_ &quot;R&quot;\ * &quot;-&quot;_ ;_ @_ "/>
    <numFmt numFmtId="230" formatCode="##,##0%"/>
    <numFmt numFmtId="231" formatCode="#,###%"/>
    <numFmt numFmtId="232" formatCode="##.##"/>
    <numFmt numFmtId="233" formatCode="###,###"/>
    <numFmt numFmtId="234" formatCode="###.###"/>
    <numFmt numFmtId="235" formatCode="##,###.####"/>
    <numFmt numFmtId="236" formatCode="\t0.00%"/>
    <numFmt numFmtId="237" formatCode="#0.##"/>
    <numFmt numFmtId="238" formatCode="##,##0.##"/>
    <numFmt numFmtId="239" formatCode="_-* #,##0\ _D_M_-;\-* #,##0\ _D_M_-;_-* &quot;-&quot;\ _D_M_-;_-@_-"/>
    <numFmt numFmtId="240" formatCode="_-* #,##0.00\ _D_M_-;\-* #,##0.00\ _D_M_-;_-* &quot;-&quot;??\ _D_M_-;_-@_-"/>
    <numFmt numFmtId="241" formatCode="\t#\ ??/??"/>
    <numFmt numFmtId="242" formatCode="_-[$€-2]* #,##0.00_-;\-[$€-2]* #,##0.00_-;_-[$€-2]* &quot;-&quot;??_-"/>
    <numFmt numFmtId="243" formatCode="#,##0\ "/>
    <numFmt numFmtId="244" formatCode="00000"/>
    <numFmt numFmtId="245" formatCode="mmm"/>
    <numFmt numFmtId="246" formatCode="\$#,##0\ ;\(\$#,##0\)"/>
    <numFmt numFmtId="247" formatCode="_(* #,##0_);_(* \(#,##0\);_(* &quot;-&quot;??_);_(@_)"/>
    <numFmt numFmtId="248" formatCode="&quot;Hà Nội, ngày &quot;dd&quot; tháng &quot;mm&quot; năm &quot;yyyy&quot;&quot;"/>
    <numFmt numFmtId="249" formatCode="#,##0;[Red]\(#,##0\);\-"/>
    <numFmt numFmtId="250" formatCode="dd/mm/yyyy;@"/>
    <numFmt numFmtId="251" formatCode="#,##0;\-#,##0;\-"/>
    <numFmt numFmtId="252" formatCode="#,##0;\(#,##0\);\-"/>
    <numFmt numFmtId="253" formatCode="#,##0_);\(#,##0\);\-"/>
    <numFmt numFmtId="254" formatCode="#######"/>
    <numFmt numFmtId="255" formatCode="#,##0;[Red]\-#,##0;\-"/>
    <numFmt numFmtId="256" formatCode="#,##0;\(#,##0\);"/>
    <numFmt numFmtId="257" formatCode="\ ###\ ###\ ###\ ###\ ###"/>
    <numFmt numFmtId="258" formatCode="#\ ###\ ###\ ###"/>
  </numFmts>
  <fonts count="154">
    <font>
      <sz val="11"/>
      <color theme="1"/>
      <name val="Calibri"/>
      <family val="2"/>
      <scheme val="minor"/>
    </font>
    <font>
      <sz val="10"/>
      <color theme="1"/>
      <name val="Arial"/>
      <family val="2"/>
    </font>
    <font>
      <sz val="10"/>
      <color theme="1"/>
      <name val="Arial"/>
      <family val="2"/>
    </font>
    <font>
      <sz val="10"/>
      <name val="Arial"/>
      <family val="2"/>
    </font>
    <font>
      <sz val="10"/>
      <name val="Arial"/>
      <family val="2"/>
    </font>
    <font>
      <sz val="9"/>
      <name val="Times New Roman"/>
      <family val="1"/>
    </font>
    <font>
      <b/>
      <sz val="10"/>
      <name val="Arial"/>
      <family val="2"/>
    </font>
    <font>
      <sz val="10"/>
      <color indexed="8"/>
      <name val="Arial"/>
      <family val="2"/>
    </font>
    <font>
      <sz val="12"/>
      <name val=".VnTime"/>
      <family val="2"/>
    </font>
    <font>
      <sz val="11"/>
      <name val="Times New Roman"/>
      <family val="1"/>
    </font>
    <font>
      <sz val="10"/>
      <name val=".VnArial"/>
      <family val="2"/>
    </font>
    <font>
      <sz val="12"/>
      <name val="VNI-Times"/>
    </font>
    <font>
      <sz val="12"/>
      <name val="???"/>
      <family val="3"/>
      <charset val="129"/>
    </font>
    <font>
      <b/>
      <sz val="10"/>
      <name val="SVNtimes new roman"/>
      <family val="2"/>
    </font>
    <font>
      <sz val="14"/>
      <name val=".VnTime"/>
      <family val="2"/>
    </font>
    <font>
      <sz val="10"/>
      <name val="?? ??"/>
      <family val="1"/>
      <charset val="136"/>
    </font>
    <font>
      <sz val="10"/>
      <name val="??"/>
      <family val="3"/>
      <charset val="129"/>
    </font>
    <font>
      <sz val="16"/>
      <name val="AngsanaUPC"/>
      <family val="3"/>
    </font>
    <font>
      <sz val="12"/>
      <name val="??"/>
      <family val="1"/>
    </font>
    <font>
      <sz val="12"/>
      <name val="????"/>
      <family val="1"/>
      <charset val="136"/>
    </font>
    <font>
      <sz val="12"/>
      <name val="Courier"/>
      <family val="3"/>
    </font>
    <font>
      <sz val="12"/>
      <name val="???"/>
      <family val="1"/>
    </font>
    <font>
      <sz val="12"/>
      <name val="|??¢¥¢¬¨Ï"/>
      <family val="1"/>
      <charset val="129"/>
    </font>
    <font>
      <sz val="12"/>
      <name val="__"/>
      <family val="1"/>
      <charset val="129"/>
    </font>
    <font>
      <sz val="14"/>
      <name val="__"/>
      <family val="3"/>
      <charset val="129"/>
    </font>
    <font>
      <sz val="10"/>
      <name val="___"/>
      <family val="3"/>
      <charset val="129"/>
    </font>
    <font>
      <sz val="12"/>
      <name val="___"/>
      <family val="1"/>
      <charset val="129"/>
    </font>
    <font>
      <sz val="10"/>
      <name val="VNI-Times"/>
    </font>
    <font>
      <sz val="10"/>
      <name val=".VnTime"/>
      <family val="2"/>
    </font>
    <font>
      <sz val="10"/>
      <name val="MS Sans Serif"/>
      <family val="2"/>
    </font>
    <font>
      <sz val="12"/>
      <name val="VNI-Palatin"/>
    </font>
    <font>
      <sz val="10"/>
      <name val="VNI-Times"/>
      <family val="2"/>
    </font>
    <font>
      <sz val="10"/>
      <name val="VNI-Helve"/>
    </font>
    <font>
      <sz val="11"/>
      <name val="‚l‚r ‚oƒSƒVƒbƒN"/>
      <family val="3"/>
      <charset val="128"/>
    </font>
    <font>
      <sz val="11"/>
      <name val="–¾’©"/>
      <family val="1"/>
      <charset val="128"/>
    </font>
    <font>
      <sz val="14"/>
      <name val="Terminal"/>
      <family val="3"/>
      <charset val="128"/>
    </font>
    <font>
      <sz val="14"/>
      <name val="VnTime"/>
      <family val="2"/>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sz val="12"/>
      <name val="Times New Roman"/>
      <family val="1"/>
    </font>
    <font>
      <i/>
      <sz val="12"/>
      <color indexed="8"/>
      <name val=".VnBook-Antiqua"/>
      <family val="2"/>
    </font>
    <font>
      <sz val="11"/>
      <name val="±¼¸²Ã¼"/>
      <family val="3"/>
      <charset val="129"/>
    </font>
    <font>
      <sz val="12"/>
      <name val="¹UAAA¼"/>
      <family val="3"/>
      <charset val="129"/>
    </font>
    <font>
      <sz val="8"/>
      <name val="Times New Roman"/>
      <family val="1"/>
    </font>
    <font>
      <sz val="12"/>
      <name val="¹ÙÅÁÃ¼"/>
      <charset val="129"/>
    </font>
    <font>
      <b/>
      <i/>
      <sz val="14"/>
      <name val="VNTime"/>
      <family val="2"/>
    </font>
    <font>
      <sz val="12"/>
      <name val="Tms Rmn"/>
    </font>
    <font>
      <sz val="11"/>
      <name val="µ¸¿ò"/>
      <charset val="129"/>
    </font>
    <font>
      <sz val="12"/>
      <name val="System"/>
      <family val="1"/>
      <charset val="129"/>
    </font>
    <font>
      <sz val="11"/>
      <name val="µ¸¿ò"/>
      <family val="1"/>
    </font>
    <font>
      <sz val="10"/>
      <name val="±¼¸²A¼"/>
      <family val="3"/>
      <charset val="129"/>
    </font>
    <font>
      <sz val="11"/>
      <name val=".VnTime"/>
      <family val="2"/>
    </font>
    <font>
      <sz val="10"/>
      <name val="Helv"/>
    </font>
    <font>
      <b/>
      <sz val="10"/>
      <name val="Helv"/>
    </font>
    <font>
      <b/>
      <sz val="8"/>
      <color indexed="12"/>
      <name val="Arial"/>
      <family val="2"/>
    </font>
    <font>
      <sz val="8"/>
      <color indexed="8"/>
      <name val="Arial"/>
      <family val="2"/>
    </font>
    <font>
      <sz val="10"/>
      <name val="Times New Roman"/>
      <family val="1"/>
    </font>
    <font>
      <sz val="10"/>
      <name val="MS Serif"/>
      <family val="1"/>
    </font>
    <font>
      <sz val="13"/>
      <name val=".VnTime"/>
      <family val="2"/>
    </font>
    <font>
      <sz val="11"/>
      <name val="VNcentury Gothic"/>
    </font>
    <font>
      <b/>
      <sz val="15"/>
      <name val="VNcentury Gothic"/>
    </font>
    <font>
      <sz val="12"/>
      <name val="SVNtimes new roman"/>
      <family val="2"/>
    </font>
    <font>
      <sz val="8"/>
      <name val="SVNtimes new roman"/>
      <family val="2"/>
    </font>
    <font>
      <sz val="10"/>
      <name val="VNI-Aptima"/>
    </font>
    <font>
      <sz val="10"/>
      <name val="SVNtimes new roman"/>
    </font>
    <font>
      <b/>
      <sz val="11"/>
      <name val="VNTimeH"/>
      <family val="2"/>
    </font>
    <font>
      <i/>
      <sz val="10"/>
      <name val="Times New Roman"/>
      <family val="1"/>
    </font>
    <font>
      <sz val="10"/>
      <color indexed="16"/>
      <name val="MS Serif"/>
      <family val="1"/>
    </font>
    <font>
      <sz val="8"/>
      <name val="Arial"/>
      <family val="2"/>
    </font>
    <font>
      <b/>
      <sz val="12"/>
      <color indexed="9"/>
      <name val="Tms Rmn"/>
    </font>
    <font>
      <b/>
      <sz val="12"/>
      <name val="Helv"/>
    </font>
    <font>
      <b/>
      <sz val="12"/>
      <name val="Arial"/>
      <family val="2"/>
    </font>
    <font>
      <b/>
      <sz val="18"/>
      <name val="Arial"/>
      <family val="2"/>
    </font>
    <font>
      <sz val="11"/>
      <color indexed="8"/>
      <name val="Calibri"/>
      <family val="2"/>
    </font>
    <font>
      <sz val="11"/>
      <color indexed="8"/>
      <name val="Calibri"/>
      <family val="2"/>
    </font>
    <font>
      <sz val="11"/>
      <name val="VNarial"/>
    </font>
    <font>
      <sz val="10"/>
      <name val="Courier"/>
      <family val="3"/>
    </font>
    <font>
      <b/>
      <sz val="12"/>
      <color indexed="8"/>
      <name val=".VnTime"/>
      <family val="2"/>
    </font>
    <font>
      <sz val="11"/>
      <color indexed="8"/>
      <name val="Times New Roman"/>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8"/>
      <name val="Calibri"/>
      <family val="2"/>
    </font>
    <font>
      <sz val="11"/>
      <color theme="1"/>
      <name val="Calibri"/>
      <family val="2"/>
      <scheme val="minor"/>
    </font>
    <font>
      <b/>
      <sz val="9"/>
      <name val="Arial"/>
      <family val="2"/>
    </font>
    <font>
      <sz val="9"/>
      <name val="Arial"/>
      <family val="2"/>
    </font>
    <font>
      <b/>
      <sz val="9"/>
      <name val="Times New Roman"/>
      <family val="1"/>
    </font>
    <font>
      <sz val="10"/>
      <name val="Arial"/>
      <family val="2"/>
      <charset val="163"/>
    </font>
    <font>
      <b/>
      <sz val="11"/>
      <name val="Times New Roman"/>
      <family val="1"/>
    </font>
    <font>
      <b/>
      <sz val="14"/>
      <name val="Arial"/>
      <family val="2"/>
    </font>
    <font>
      <sz val="14"/>
      <name val="Arial"/>
      <family val="2"/>
    </font>
    <font>
      <b/>
      <sz val="14"/>
      <name val=".VnTimeH"/>
      <family val="2"/>
    </font>
    <font>
      <sz val="14"/>
      <name val=".VnTimeH"/>
      <family val="2"/>
    </font>
    <font>
      <sz val="20"/>
      <name val=".VnTimeH"/>
      <family val="2"/>
    </font>
    <font>
      <i/>
      <sz val="10.5"/>
      <name val="Arial"/>
      <family val="2"/>
    </font>
    <font>
      <b/>
      <sz val="10.5"/>
      <name val="Arial"/>
      <family val="2"/>
    </font>
    <font>
      <sz val="9"/>
      <color theme="1"/>
      <name val="Arial"/>
      <family val="2"/>
    </font>
    <font>
      <sz val="10.5"/>
      <name val="Arial"/>
      <family val="2"/>
    </font>
    <font>
      <sz val="11"/>
      <name val="Arial"/>
      <family val="2"/>
    </font>
    <font>
      <sz val="10"/>
      <color theme="1"/>
      <name val=".VnArial"/>
      <family val="2"/>
    </font>
    <font>
      <sz val="11"/>
      <color theme="1"/>
      <name val="Times New Roman"/>
      <family val="2"/>
    </font>
    <font>
      <sz val="11"/>
      <color theme="1"/>
      <name val="Calibri"/>
      <family val="2"/>
      <charset val="163"/>
      <scheme val="minor"/>
    </font>
    <font>
      <b/>
      <sz val="11"/>
      <name val="Arial"/>
      <family val="2"/>
    </font>
    <font>
      <i/>
      <sz val="11"/>
      <name val="Arial"/>
      <family val="2"/>
    </font>
    <font>
      <b/>
      <sz val="10"/>
      <name val="Times New Roman"/>
      <family val="1"/>
    </font>
    <font>
      <i/>
      <sz val="11"/>
      <name val="Times New Roman"/>
      <family val="1"/>
    </font>
    <font>
      <b/>
      <sz val="20"/>
      <name val="Arial"/>
      <family val="2"/>
    </font>
    <font>
      <b/>
      <i/>
      <sz val="11"/>
      <name val="Times New Roman"/>
      <family val="1"/>
    </font>
    <font>
      <b/>
      <i/>
      <sz val="9"/>
      <name val="Times New Roman"/>
      <family val="1"/>
    </font>
    <font>
      <sz val="11"/>
      <color rgb="FFFF0000"/>
      <name val="Times New Roman"/>
      <family val="1"/>
    </font>
    <font>
      <i/>
      <sz val="11"/>
      <color indexed="9"/>
      <name val="Times New Roman"/>
      <family val="1"/>
    </font>
    <font>
      <sz val="11"/>
      <color indexed="9"/>
      <name val="Times New Roman"/>
      <family val="1"/>
    </font>
    <font>
      <b/>
      <sz val="10.5"/>
      <name val="Times New Roman"/>
      <family val="1"/>
    </font>
    <font>
      <sz val="10.5"/>
      <name val="Times New Roman"/>
      <family val="1"/>
    </font>
    <font>
      <sz val="9.5"/>
      <name val="Times New Roman"/>
      <family val="1"/>
    </font>
    <font>
      <i/>
      <sz val="10.5"/>
      <name val="Times New Roman"/>
      <family val="1"/>
    </font>
    <font>
      <b/>
      <i/>
      <sz val="10.5"/>
      <name val="Times New Roman"/>
      <family val="1"/>
    </font>
    <font>
      <sz val="9.5"/>
      <color indexed="10"/>
      <name val="Times New Roman"/>
      <family val="1"/>
    </font>
    <font>
      <b/>
      <sz val="11"/>
      <color rgb="FFFF0000"/>
      <name val="Times New Roman"/>
      <family val="1"/>
    </font>
    <font>
      <sz val="10"/>
      <color rgb="FFFF0000"/>
      <name val="Times New Roman"/>
      <family val="1"/>
    </font>
    <font>
      <b/>
      <i/>
      <sz val="10"/>
      <color indexed="8"/>
      <name val="Times New Roman"/>
      <family val="1"/>
    </font>
    <font>
      <b/>
      <i/>
      <sz val="10"/>
      <name val="Times New Roman"/>
      <family val="1"/>
    </font>
    <font>
      <sz val="10"/>
      <color indexed="9"/>
      <name val="Times New Roman"/>
      <family val="1"/>
    </font>
    <font>
      <b/>
      <sz val="11"/>
      <color indexed="9"/>
      <name val="Times New Roman"/>
      <family val="1"/>
    </font>
    <font>
      <b/>
      <sz val="11"/>
      <color indexed="10"/>
      <name val="Times New Roman"/>
      <family val="1"/>
    </font>
    <font>
      <sz val="11"/>
      <color indexed="10"/>
      <name val="Times New Roman"/>
      <family val="1"/>
    </font>
    <font>
      <b/>
      <sz val="9"/>
      <color indexed="9"/>
      <name val="Times New Roman"/>
      <family val="1"/>
    </font>
    <font>
      <b/>
      <sz val="8"/>
      <color indexed="9"/>
      <name val="Times New Roman"/>
      <family val="1"/>
    </font>
    <font>
      <sz val="8"/>
      <color indexed="9"/>
      <name val="Times New Roman"/>
      <family val="1"/>
    </font>
    <font>
      <b/>
      <sz val="9.5"/>
      <name val="Times New Roman"/>
      <family val="1"/>
    </font>
    <font>
      <sz val="7"/>
      <name val="Times New Roman"/>
      <family val="1"/>
    </font>
    <font>
      <b/>
      <sz val="8"/>
      <color indexed="81"/>
      <name val="Tahoma"/>
      <family val="2"/>
    </font>
    <font>
      <sz val="8"/>
      <color indexed="81"/>
      <name val="Tahoma"/>
      <family val="2"/>
    </font>
    <font>
      <b/>
      <sz val="13"/>
      <name val="Arial"/>
      <family val="2"/>
    </font>
    <font>
      <b/>
      <i/>
      <sz val="10"/>
      <name val="Arial"/>
      <family val="2"/>
    </font>
    <font>
      <i/>
      <sz val="10"/>
      <name val="Arial"/>
      <family val="2"/>
    </font>
    <font>
      <i/>
      <sz val="10"/>
      <color indexed="8"/>
      <name val="Arial"/>
      <family val="2"/>
    </font>
    <font>
      <i/>
      <sz val="10"/>
      <color theme="1"/>
      <name val="Arial"/>
      <family val="2"/>
    </font>
    <font>
      <b/>
      <sz val="9.5"/>
      <color indexed="8"/>
      <name val="Arial"/>
      <family val="2"/>
    </font>
    <font>
      <sz val="9.5"/>
      <color indexed="8"/>
      <name val="Arial"/>
      <family val="2"/>
    </font>
    <font>
      <sz val="9.5"/>
      <name val="Arial"/>
      <family val="2"/>
    </font>
    <font>
      <b/>
      <sz val="9.5"/>
      <name val="Arial"/>
      <family val="2"/>
    </font>
    <font>
      <b/>
      <i/>
      <sz val="9.5"/>
      <name val="Arial"/>
      <family val="2"/>
    </font>
    <font>
      <sz val="10.5"/>
      <color theme="1"/>
      <name val="Arial"/>
      <family val="2"/>
    </font>
    <font>
      <sz val="9.5"/>
      <color theme="1"/>
      <name val="Arial"/>
      <family val="2"/>
    </font>
    <font>
      <b/>
      <sz val="9"/>
      <color indexed="8"/>
      <name val="Arial"/>
      <family val="2"/>
    </font>
  </fonts>
  <fills count="33">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ashDot">
        <color indexed="64"/>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style="thin">
        <color indexed="8"/>
      </left>
      <right style="thin">
        <color indexed="64"/>
      </right>
      <top style="hair">
        <color indexed="8"/>
      </top>
      <bottom style="hair">
        <color indexed="8"/>
      </bottom>
      <diagonal/>
    </border>
    <border>
      <left style="thin">
        <color indexed="8"/>
      </left>
      <right style="thin">
        <color indexed="64"/>
      </right>
      <top style="hair">
        <color indexed="8"/>
      </top>
      <bottom style="thin">
        <color indexed="8"/>
      </bottom>
      <diagonal/>
    </border>
    <border>
      <left style="thin">
        <color indexed="8"/>
      </left>
      <right style="thin">
        <color indexed="64"/>
      </right>
      <top/>
      <bottom style="hair">
        <color indexed="8"/>
      </bottom>
      <diagonal/>
    </border>
  </borders>
  <cellStyleXfs count="9498">
    <xf numFmtId="0" fontId="0" fillId="0" borderId="0"/>
    <xf numFmtId="175" fontId="11" fillId="0" borderId="0" applyFont="0" applyFill="0" applyBorder="0" applyAlignment="0" applyProtection="0"/>
    <xf numFmtId="176" fontId="11" fillId="0" borderId="0" applyFont="0" applyFill="0" applyBorder="0" applyAlignment="0" applyProtection="0">
      <protection locked="0"/>
    </xf>
    <xf numFmtId="3" fontId="12" fillId="0" borderId="1"/>
    <xf numFmtId="177" fontId="13" fillId="0" borderId="2">
      <alignment horizontal="center"/>
      <protection hidden="1"/>
    </xf>
    <xf numFmtId="178" fontId="14" fillId="0" borderId="0" applyFont="0" applyFill="0" applyBorder="0" applyAlignment="0" applyProtection="0"/>
    <xf numFmtId="0" fontId="15" fillId="0" borderId="0" applyFont="0" applyFill="0" applyBorder="0" applyAlignment="0" applyProtection="0"/>
    <xf numFmtId="179" fontId="1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9" fontId="4" fillId="0" borderId="0" applyFont="0" applyFill="0" applyBorder="0" applyAlignment="0" applyProtection="0"/>
    <xf numFmtId="0" fontId="16" fillId="0" borderId="3"/>
    <xf numFmtId="166" fontId="17" fillId="0" borderId="0" applyFont="0" applyFill="0" applyBorder="0" applyAlignment="0" applyProtection="0"/>
    <xf numFmtId="168" fontId="17" fillId="0" borderId="0" applyFont="0" applyFill="0" applyBorder="0" applyAlignment="0" applyProtection="0"/>
    <xf numFmtId="180" fontId="18" fillId="0" borderId="0" applyFont="0" applyFill="0" applyBorder="0" applyAlignment="0" applyProtection="0"/>
    <xf numFmtId="167" fontId="4"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164" fontId="20" fillId="0" borderId="0" applyFont="0" applyFill="0" applyBorder="0" applyAlignment="0" applyProtection="0"/>
    <xf numFmtId="0" fontId="2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3" fillId="0" borderId="0"/>
    <xf numFmtId="0" fontId="24" fillId="0" borderId="0" applyFont="0" applyFill="0" applyBorder="0" applyAlignment="0" applyProtection="0"/>
    <xf numFmtId="181" fontId="4" fillId="0" borderId="0" applyFont="0" applyFill="0" applyBorder="0" applyAlignment="0" applyProtection="0"/>
    <xf numFmtId="0" fontId="25" fillId="0" borderId="0"/>
    <xf numFmtId="40" fontId="24" fillId="0" borderId="0" applyFont="0" applyFill="0" applyBorder="0" applyAlignment="0" applyProtection="0"/>
    <xf numFmtId="38" fontId="24" fillId="0" borderId="0" applyFont="0" applyFill="0" applyBorder="0" applyAlignment="0" applyProtection="0"/>
    <xf numFmtId="10" fontId="4" fillId="0" borderId="0" applyFont="0" applyFill="0" applyBorder="0" applyAlignment="0" applyProtection="0"/>
    <xf numFmtId="182" fontId="4" fillId="0" borderId="0" applyFont="0" applyFill="0" applyBorder="0" applyAlignment="0" applyProtection="0"/>
    <xf numFmtId="183" fontId="26" fillId="0" borderId="0" applyFont="0" applyFill="0" applyBorder="0" applyAlignment="0" applyProtection="0"/>
    <xf numFmtId="0" fontId="4" fillId="0" borderId="0"/>
    <xf numFmtId="0" fontId="24" fillId="0" borderId="0" applyFont="0" applyFill="0" applyBorder="0" applyAlignment="0" applyProtection="0"/>
    <xf numFmtId="0" fontId="4" fillId="0" borderId="0"/>
    <xf numFmtId="0" fontId="4" fillId="0" borderId="0"/>
    <xf numFmtId="166" fontId="2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4" fillId="0" borderId="0"/>
    <xf numFmtId="0" fontId="4" fillId="0" borderId="0"/>
    <xf numFmtId="166" fontId="27" fillId="0" borderId="0" applyFont="0" applyFill="0" applyBorder="0" applyAlignment="0" applyProtection="0"/>
    <xf numFmtId="0" fontId="28" fillId="0" borderId="0" applyNumberFormat="0" applyFill="0" applyBorder="0" applyAlignment="0" applyProtection="0"/>
    <xf numFmtId="0" fontId="4" fillId="0" borderId="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6" fontId="27" fillId="0" borderId="0" applyFont="0" applyFill="0" applyBorder="0" applyAlignment="0" applyProtection="0"/>
    <xf numFmtId="184" fontId="11"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7" fontId="30" fillId="0" borderId="0" applyFont="0" applyFill="0" applyBorder="0" applyAlignment="0" applyProtection="0"/>
    <xf numFmtId="185"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5"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5" fontId="27" fillId="0" borderId="0" applyFont="0" applyFill="0" applyBorder="0" applyAlignment="0" applyProtection="0"/>
    <xf numFmtId="188" fontId="3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6" fontId="27" fillId="0" borderId="0" applyFont="0" applyFill="0" applyBorder="0" applyAlignment="0" applyProtection="0"/>
    <xf numFmtId="189" fontId="30" fillId="0" borderId="0" applyFont="0" applyFill="0" applyBorder="0" applyAlignment="0" applyProtection="0"/>
    <xf numFmtId="185"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9" fontId="30" fillId="0" borderId="0" applyFont="0" applyFill="0" applyBorder="0" applyAlignment="0" applyProtection="0"/>
    <xf numFmtId="166" fontId="27" fillId="0" borderId="0" applyFont="0" applyFill="0" applyBorder="0" applyAlignment="0" applyProtection="0"/>
    <xf numFmtId="189" fontId="30" fillId="0" borderId="0" applyFont="0" applyFill="0" applyBorder="0" applyAlignment="0" applyProtection="0"/>
    <xf numFmtId="0" fontId="28" fillId="0" borderId="0" applyNumberFormat="0" applyFill="0" applyBorder="0" applyAlignment="0" applyProtection="0"/>
    <xf numFmtId="185" fontId="27" fillId="0" borderId="0" applyFont="0" applyFill="0" applyBorder="0" applyAlignment="0" applyProtection="0"/>
    <xf numFmtId="190" fontId="26"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8" fillId="0" borderId="0" applyNumberFormat="0" applyFill="0" applyBorder="0" applyAlignment="0" applyProtection="0"/>
    <xf numFmtId="166" fontId="31"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6" fontId="27" fillId="0" borderId="0" applyFont="0" applyFill="0" applyBorder="0" applyAlignment="0" applyProtection="0"/>
    <xf numFmtId="186" fontId="27" fillId="0" borderId="0" applyFont="0" applyFill="0" applyBorder="0" applyAlignment="0" applyProtection="0"/>
    <xf numFmtId="0" fontId="28" fillId="0" borderId="0" applyNumberFormat="0" applyFill="0" applyBorder="0" applyAlignment="0" applyProtection="0"/>
    <xf numFmtId="0" fontId="7" fillId="0" borderId="0">
      <alignment vertical="top"/>
    </xf>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75"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92" fontId="32" fillId="0" borderId="0" applyFont="0" applyFill="0" applyBorder="0" applyAlignment="0" applyProtection="0"/>
    <xf numFmtId="193" fontId="30" fillId="0" borderId="0" applyFont="0" applyFill="0" applyBorder="0" applyAlignment="0" applyProtection="0"/>
    <xf numFmtId="194" fontId="11" fillId="0" borderId="0" applyFont="0" applyFill="0" applyBorder="0" applyAlignment="0" applyProtection="0"/>
    <xf numFmtId="195" fontId="32" fillId="0" borderId="0" applyFont="0" applyFill="0" applyBorder="0" applyAlignment="0" applyProtection="0"/>
    <xf numFmtId="193" fontId="30" fillId="0" borderId="0" applyFont="0" applyFill="0" applyBorder="0" applyAlignment="0" applyProtection="0"/>
    <xf numFmtId="194" fontId="11" fillId="0" borderId="0" applyFont="0" applyFill="0" applyBorder="0" applyAlignment="0" applyProtection="0"/>
    <xf numFmtId="175" fontId="11"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196"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7"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98" fontId="27" fillId="0" borderId="0" applyFont="0" applyFill="0" applyBorder="0" applyAlignment="0" applyProtection="0"/>
    <xf numFmtId="0"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0" fontId="27" fillId="0" borderId="0" applyFont="0" applyFill="0" applyBorder="0" applyAlignment="0" applyProtection="0"/>
    <xf numFmtId="43" fontId="27" fillId="0" borderId="0" applyFont="0" applyFill="0" applyBorder="0" applyAlignment="0" applyProtection="0"/>
    <xf numFmtId="196"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97" fontId="27" fillId="0" borderId="0" applyFont="0" applyFill="0" applyBorder="0" applyAlignment="0" applyProtection="0"/>
    <xf numFmtId="199" fontId="30"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41" fontId="32" fillId="0" borderId="0" applyFont="0" applyFill="0" applyBorder="0" applyAlignment="0" applyProtection="0"/>
    <xf numFmtId="170" fontId="30" fillId="0" borderId="0" applyFont="0" applyFill="0" applyBorder="0" applyAlignment="0" applyProtection="0"/>
    <xf numFmtId="200" fontId="27" fillId="0" borderId="0" applyFont="0" applyFill="0" applyBorder="0" applyAlignment="0" applyProtection="0"/>
    <xf numFmtId="43" fontId="32" fillId="0" borderId="0" applyFont="0" applyFill="0" applyBorder="0" applyAlignment="0" applyProtection="0"/>
    <xf numFmtId="170" fontId="30" fillId="0" borderId="0" applyFont="0" applyFill="0" applyBorder="0" applyAlignment="0" applyProtection="0"/>
    <xf numFmtId="200" fontId="27"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43" fontId="27" fillId="0" borderId="0" applyFont="0" applyFill="0" applyBorder="0" applyAlignment="0" applyProtection="0"/>
    <xf numFmtId="197" fontId="30" fillId="0" borderId="0" applyFont="0" applyFill="0" applyBorder="0" applyAlignment="0" applyProtection="0"/>
    <xf numFmtId="41" fontId="11" fillId="0" borderId="0" applyFont="0" applyFill="0" applyBorder="0" applyAlignment="0" applyProtection="0"/>
    <xf numFmtId="166" fontId="27" fillId="0" borderId="0" applyFont="0" applyFill="0" applyBorder="0" applyAlignment="0" applyProtection="0"/>
    <xf numFmtId="184" fontId="11"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6" fontId="27" fillId="0" borderId="0" applyFont="0" applyFill="0" applyBorder="0" applyAlignment="0" applyProtection="0"/>
    <xf numFmtId="187" fontId="30"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5" fontId="27" fillId="0" borderId="0" applyFont="0" applyFill="0" applyBorder="0" applyAlignment="0" applyProtection="0"/>
    <xf numFmtId="188" fontId="30" fillId="0" borderId="0" applyFont="0" applyFill="0" applyBorder="0" applyAlignment="0" applyProtection="0"/>
    <xf numFmtId="189" fontId="30" fillId="0" borderId="0" applyFont="0" applyFill="0" applyBorder="0" applyAlignment="0" applyProtection="0"/>
    <xf numFmtId="185" fontId="27"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5"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201" fontId="27" fillId="0" borderId="0" applyFont="0" applyFill="0" applyBorder="0" applyAlignment="0" applyProtection="0"/>
    <xf numFmtId="184" fontId="11" fillId="0" borderId="0" applyFont="0" applyFill="0" applyBorder="0" applyAlignment="0" applyProtection="0"/>
    <xf numFmtId="202" fontId="32" fillId="0" borderId="0" applyFont="0" applyFill="0" applyBorder="0" applyAlignment="0" applyProtection="0"/>
    <xf numFmtId="203" fontId="30" fillId="0" borderId="0" applyFont="0" applyFill="0" applyBorder="0" applyAlignment="0" applyProtection="0"/>
    <xf numFmtId="201" fontId="27" fillId="0" borderId="0" applyFont="0" applyFill="0" applyBorder="0" applyAlignment="0" applyProtection="0"/>
    <xf numFmtId="204" fontId="32" fillId="0" borderId="0" applyFont="0" applyFill="0" applyBorder="0" applyAlignment="0" applyProtection="0"/>
    <xf numFmtId="203" fontId="30" fillId="0" borderId="0" applyFont="0" applyFill="0" applyBorder="0" applyAlignment="0" applyProtection="0"/>
    <xf numFmtId="201"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201" fontId="27" fillId="0" borderId="0" applyFont="0" applyFill="0" applyBorder="0" applyAlignment="0" applyProtection="0"/>
    <xf numFmtId="204" fontId="32" fillId="0" borderId="0" applyFont="0" applyFill="0" applyBorder="0" applyAlignment="0" applyProtection="0"/>
    <xf numFmtId="205" fontId="30" fillId="0" borderId="0" applyFont="0" applyFill="0" applyBorder="0" applyAlignment="0" applyProtection="0"/>
    <xf numFmtId="206" fontId="27" fillId="0" borderId="0" applyFont="0" applyFill="0" applyBorder="0" applyAlignment="0" applyProtection="0"/>
    <xf numFmtId="41" fontId="32" fillId="0" borderId="0" applyFont="0" applyFill="0" applyBorder="0" applyAlignment="0" applyProtection="0"/>
    <xf numFmtId="205" fontId="30" fillId="0" borderId="0" applyFont="0" applyFill="0" applyBorder="0" applyAlignment="0" applyProtection="0"/>
    <xf numFmtId="206" fontId="27" fillId="0" borderId="0" applyFont="0" applyFill="0" applyBorder="0" applyAlignment="0" applyProtection="0"/>
    <xf numFmtId="186" fontId="27"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196"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7"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98" fontId="27" fillId="0" borderId="0" applyFont="0" applyFill="0" applyBorder="0" applyAlignment="0" applyProtection="0"/>
    <xf numFmtId="0"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0" fontId="27" fillId="0" borderId="0" applyFont="0" applyFill="0" applyBorder="0" applyAlignment="0" applyProtection="0"/>
    <xf numFmtId="43" fontId="27" fillId="0" borderId="0" applyFont="0" applyFill="0" applyBorder="0" applyAlignment="0" applyProtection="0"/>
    <xf numFmtId="196"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97" fontId="27" fillId="0" borderId="0" applyFont="0" applyFill="0" applyBorder="0" applyAlignment="0" applyProtection="0"/>
    <xf numFmtId="199" fontId="30"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41" fontId="32" fillId="0" borderId="0" applyFont="0" applyFill="0" applyBorder="0" applyAlignment="0" applyProtection="0"/>
    <xf numFmtId="170" fontId="30" fillId="0" borderId="0" applyFont="0" applyFill="0" applyBorder="0" applyAlignment="0" applyProtection="0"/>
    <xf numFmtId="200" fontId="27" fillId="0" borderId="0" applyFont="0" applyFill="0" applyBorder="0" applyAlignment="0" applyProtection="0"/>
    <xf numFmtId="43" fontId="32" fillId="0" borderId="0" applyFont="0" applyFill="0" applyBorder="0" applyAlignment="0" applyProtection="0"/>
    <xf numFmtId="170" fontId="30" fillId="0" borderId="0" applyFont="0" applyFill="0" applyBorder="0" applyAlignment="0" applyProtection="0"/>
    <xf numFmtId="200" fontId="27"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43" fontId="27" fillId="0" borderId="0" applyFont="0" applyFill="0" applyBorder="0" applyAlignment="0" applyProtection="0"/>
    <xf numFmtId="197" fontId="30" fillId="0" borderId="0" applyFont="0" applyFill="0" applyBorder="0" applyAlignment="0" applyProtection="0"/>
    <xf numFmtId="41" fontId="27" fillId="0" borderId="0" applyFont="0" applyFill="0" applyBorder="0" applyAlignment="0" applyProtection="0"/>
    <xf numFmtId="207"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9" fontId="27" fillId="0" borderId="0" applyFont="0" applyFill="0" applyBorder="0" applyAlignment="0" applyProtection="0"/>
    <xf numFmtId="208" fontId="27" fillId="0" borderId="0" applyFont="0" applyFill="0" applyBorder="0" applyAlignment="0" applyProtection="0"/>
    <xf numFmtId="207" fontId="27" fillId="0" borderId="0" applyFont="0" applyFill="0" applyBorder="0" applyAlignment="0" applyProtection="0"/>
    <xf numFmtId="207" fontId="27" fillId="0" borderId="0" applyFont="0" applyFill="0" applyBorder="0" applyAlignment="0" applyProtection="0"/>
    <xf numFmtId="208" fontId="27" fillId="0" borderId="0" applyFont="0" applyFill="0" applyBorder="0" applyAlignment="0" applyProtection="0"/>
    <xf numFmtId="210" fontId="27" fillId="0" borderId="0" applyFont="0" applyFill="0" applyBorder="0" applyAlignment="0" applyProtection="0"/>
    <xf numFmtId="211" fontId="30" fillId="0" borderId="0" applyFont="0" applyFill="0" applyBorder="0" applyAlignment="0" applyProtection="0"/>
    <xf numFmtId="208" fontId="11" fillId="0" borderId="0" applyFont="0" applyFill="0" applyBorder="0" applyAlignment="0" applyProtection="0"/>
    <xf numFmtId="208" fontId="27" fillId="0" borderId="0" applyFont="0" applyFill="0" applyBorder="0" applyAlignment="0" applyProtection="0"/>
    <xf numFmtId="208" fontId="27" fillId="0" borderId="0" applyFont="0" applyFill="0" applyBorder="0" applyAlignment="0" applyProtection="0"/>
    <xf numFmtId="208" fontId="11"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209" fontId="27" fillId="0" borderId="0" applyFont="0" applyFill="0" applyBorder="0" applyAlignment="0" applyProtection="0"/>
    <xf numFmtId="212" fontId="30" fillId="0" borderId="0" applyFont="0" applyFill="0" applyBorder="0" applyAlignment="0" applyProtection="0"/>
    <xf numFmtId="210" fontId="27" fillId="0" borderId="0" applyFont="0" applyFill="0" applyBorder="0" applyAlignment="0" applyProtection="0"/>
    <xf numFmtId="210"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210" fontId="27" fillId="0" borderId="0" applyFont="0" applyFill="0" applyBorder="0" applyAlignment="0" applyProtection="0"/>
    <xf numFmtId="41" fontId="27" fillId="0" borderId="0" applyFont="0" applyFill="0" applyBorder="0" applyAlignment="0" applyProtection="0"/>
    <xf numFmtId="207" fontId="27" fillId="0" borderId="0" applyFont="0" applyFill="0" applyBorder="0" applyAlignment="0" applyProtection="0"/>
    <xf numFmtId="213" fontId="30" fillId="0" borderId="0" applyFont="0" applyFill="0" applyBorder="0" applyAlignment="0" applyProtection="0"/>
    <xf numFmtId="210" fontId="27"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0"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208" fontId="27" fillId="0" borderId="0" applyFont="0" applyFill="0" applyBorder="0" applyAlignment="0" applyProtection="0"/>
    <xf numFmtId="214" fontId="30"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30"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175" fontId="32" fillId="0" borderId="0" applyFont="0" applyFill="0" applyBorder="0" applyAlignment="0" applyProtection="0"/>
    <xf numFmtId="215" fontId="30" fillId="0" borderId="0" applyFont="0" applyFill="0" applyBorder="0" applyAlignment="0" applyProtection="0"/>
    <xf numFmtId="216" fontId="27" fillId="0" borderId="0" applyFont="0" applyFill="0" applyBorder="0" applyAlignment="0" applyProtection="0"/>
    <xf numFmtId="192" fontId="32" fillId="0" borderId="0" applyFont="0" applyFill="0" applyBorder="0" applyAlignment="0" applyProtection="0"/>
    <xf numFmtId="215" fontId="30" fillId="0" borderId="0" applyFont="0" applyFill="0" applyBorder="0" applyAlignment="0" applyProtection="0"/>
    <xf numFmtId="216" fontId="27" fillId="0" borderId="0" applyFont="0" applyFill="0" applyBorder="0" applyAlignment="0" applyProtection="0"/>
    <xf numFmtId="208" fontId="30" fillId="0" borderId="0" applyFont="0" applyFill="0" applyBorder="0" applyAlignment="0" applyProtection="0"/>
    <xf numFmtId="209" fontId="27"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41" fontId="27" fillId="0" borderId="0" applyFont="0" applyFill="0" applyBorder="0" applyAlignment="0" applyProtection="0"/>
    <xf numFmtId="208" fontId="30" fillId="0" borderId="0" applyFont="0" applyFill="0" applyBorder="0" applyAlignment="0" applyProtection="0"/>
    <xf numFmtId="184" fontId="11"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6" fontId="27" fillId="0" borderId="0" applyFont="0" applyFill="0" applyBorder="0" applyAlignment="0" applyProtection="0"/>
    <xf numFmtId="187" fontId="30"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5" fontId="27" fillId="0" borderId="0" applyFont="0" applyFill="0" applyBorder="0" applyAlignment="0" applyProtection="0"/>
    <xf numFmtId="188" fontId="30" fillId="0" borderId="0" applyFont="0" applyFill="0" applyBorder="0" applyAlignment="0" applyProtection="0"/>
    <xf numFmtId="189" fontId="30" fillId="0" borderId="0" applyFont="0" applyFill="0" applyBorder="0" applyAlignment="0" applyProtection="0"/>
    <xf numFmtId="185" fontId="27"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5"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201" fontId="27" fillId="0" borderId="0" applyFont="0" applyFill="0" applyBorder="0" applyAlignment="0" applyProtection="0"/>
    <xf numFmtId="184" fontId="11" fillId="0" borderId="0" applyFont="0" applyFill="0" applyBorder="0" applyAlignment="0" applyProtection="0"/>
    <xf numFmtId="202" fontId="32" fillId="0" borderId="0" applyFont="0" applyFill="0" applyBorder="0" applyAlignment="0" applyProtection="0"/>
    <xf numFmtId="203" fontId="30" fillId="0" borderId="0" applyFont="0" applyFill="0" applyBorder="0" applyAlignment="0" applyProtection="0"/>
    <xf numFmtId="201" fontId="27" fillId="0" borderId="0" applyFont="0" applyFill="0" applyBorder="0" applyAlignment="0" applyProtection="0"/>
    <xf numFmtId="204" fontId="32" fillId="0" borderId="0" applyFont="0" applyFill="0" applyBorder="0" applyAlignment="0" applyProtection="0"/>
    <xf numFmtId="203" fontId="30" fillId="0" borderId="0" applyFont="0" applyFill="0" applyBorder="0" applyAlignment="0" applyProtection="0"/>
    <xf numFmtId="201"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201" fontId="27" fillId="0" borderId="0" applyFont="0" applyFill="0" applyBorder="0" applyAlignment="0" applyProtection="0"/>
    <xf numFmtId="204" fontId="32" fillId="0" borderId="0" applyFont="0" applyFill="0" applyBorder="0" applyAlignment="0" applyProtection="0"/>
    <xf numFmtId="205" fontId="30" fillId="0" borderId="0" applyFont="0" applyFill="0" applyBorder="0" applyAlignment="0" applyProtection="0"/>
    <xf numFmtId="206" fontId="27" fillId="0" borderId="0" applyFont="0" applyFill="0" applyBorder="0" applyAlignment="0" applyProtection="0"/>
    <xf numFmtId="41" fontId="32" fillId="0" borderId="0" applyFont="0" applyFill="0" applyBorder="0" applyAlignment="0" applyProtection="0"/>
    <xf numFmtId="205" fontId="30" fillId="0" borderId="0" applyFont="0" applyFill="0" applyBorder="0" applyAlignment="0" applyProtection="0"/>
    <xf numFmtId="206" fontId="27" fillId="0" borderId="0" applyFont="0" applyFill="0" applyBorder="0" applyAlignment="0" applyProtection="0"/>
    <xf numFmtId="41" fontId="11" fillId="0" borderId="0" applyFont="0" applyFill="0" applyBorder="0" applyAlignment="0" applyProtection="0"/>
    <xf numFmtId="186" fontId="27" fillId="0" borderId="0" applyFont="0" applyFill="0" applyBorder="0" applyAlignment="0" applyProtection="0"/>
    <xf numFmtId="166" fontId="27" fillId="0" borderId="0" applyFont="0" applyFill="0" applyBorder="0" applyAlignment="0" applyProtection="0"/>
    <xf numFmtId="43" fontId="11" fillId="0" borderId="0" applyFont="0" applyFill="0" applyBorder="0" applyAlignment="0" applyProtection="0"/>
    <xf numFmtId="41" fontId="27" fillId="0" borderId="0" applyFont="0" applyFill="0" applyBorder="0" applyAlignment="0" applyProtection="0"/>
    <xf numFmtId="207"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9" fontId="27" fillId="0" borderId="0" applyFont="0" applyFill="0" applyBorder="0" applyAlignment="0" applyProtection="0"/>
    <xf numFmtId="208" fontId="27" fillId="0" borderId="0" applyFont="0" applyFill="0" applyBorder="0" applyAlignment="0" applyProtection="0"/>
    <xf numFmtId="207" fontId="27" fillId="0" borderId="0" applyFont="0" applyFill="0" applyBorder="0" applyAlignment="0" applyProtection="0"/>
    <xf numFmtId="207" fontId="27" fillId="0" borderId="0" applyFont="0" applyFill="0" applyBorder="0" applyAlignment="0" applyProtection="0"/>
    <xf numFmtId="208" fontId="27" fillId="0" borderId="0" applyFont="0" applyFill="0" applyBorder="0" applyAlignment="0" applyProtection="0"/>
    <xf numFmtId="210" fontId="27" fillId="0" borderId="0" applyFont="0" applyFill="0" applyBorder="0" applyAlignment="0" applyProtection="0"/>
    <xf numFmtId="211" fontId="30" fillId="0" borderId="0" applyFont="0" applyFill="0" applyBorder="0" applyAlignment="0" applyProtection="0"/>
    <xf numFmtId="208" fontId="11" fillId="0" borderId="0" applyFont="0" applyFill="0" applyBorder="0" applyAlignment="0" applyProtection="0"/>
    <xf numFmtId="208" fontId="27" fillId="0" borderId="0" applyFont="0" applyFill="0" applyBorder="0" applyAlignment="0" applyProtection="0"/>
    <xf numFmtId="208" fontId="27" fillId="0" borderId="0" applyFont="0" applyFill="0" applyBorder="0" applyAlignment="0" applyProtection="0"/>
    <xf numFmtId="208" fontId="11"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209" fontId="27" fillId="0" borderId="0" applyFont="0" applyFill="0" applyBorder="0" applyAlignment="0" applyProtection="0"/>
    <xf numFmtId="212" fontId="30" fillId="0" borderId="0" applyFont="0" applyFill="0" applyBorder="0" applyAlignment="0" applyProtection="0"/>
    <xf numFmtId="210" fontId="27" fillId="0" borderId="0" applyFont="0" applyFill="0" applyBorder="0" applyAlignment="0" applyProtection="0"/>
    <xf numFmtId="210"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210" fontId="27" fillId="0" borderId="0" applyFont="0" applyFill="0" applyBorder="0" applyAlignment="0" applyProtection="0"/>
    <xf numFmtId="41" fontId="27" fillId="0" borderId="0" applyFont="0" applyFill="0" applyBorder="0" applyAlignment="0" applyProtection="0"/>
    <xf numFmtId="207" fontId="27" fillId="0" borderId="0" applyFont="0" applyFill="0" applyBorder="0" applyAlignment="0" applyProtection="0"/>
    <xf numFmtId="213" fontId="30" fillId="0" borderId="0" applyFont="0" applyFill="0" applyBorder="0" applyAlignment="0" applyProtection="0"/>
    <xf numFmtId="210" fontId="27"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0"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208" fontId="27" fillId="0" borderId="0" applyFont="0" applyFill="0" applyBorder="0" applyAlignment="0" applyProtection="0"/>
    <xf numFmtId="214" fontId="30"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30"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175" fontId="32" fillId="0" borderId="0" applyFont="0" applyFill="0" applyBorder="0" applyAlignment="0" applyProtection="0"/>
    <xf numFmtId="215" fontId="30" fillId="0" borderId="0" applyFont="0" applyFill="0" applyBorder="0" applyAlignment="0" applyProtection="0"/>
    <xf numFmtId="216" fontId="27" fillId="0" borderId="0" applyFont="0" applyFill="0" applyBorder="0" applyAlignment="0" applyProtection="0"/>
    <xf numFmtId="192" fontId="32" fillId="0" borderId="0" applyFont="0" applyFill="0" applyBorder="0" applyAlignment="0" applyProtection="0"/>
    <xf numFmtId="215" fontId="30" fillId="0" borderId="0" applyFont="0" applyFill="0" applyBorder="0" applyAlignment="0" applyProtection="0"/>
    <xf numFmtId="216" fontId="27" fillId="0" borderId="0" applyFont="0" applyFill="0" applyBorder="0" applyAlignment="0" applyProtection="0"/>
    <xf numFmtId="208" fontId="30" fillId="0" borderId="0" applyFont="0" applyFill="0" applyBorder="0" applyAlignment="0" applyProtection="0"/>
    <xf numFmtId="209" fontId="27"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41" fontId="27" fillId="0" borderId="0" applyFont="0" applyFill="0" applyBorder="0" applyAlignment="0" applyProtection="0"/>
    <xf numFmtId="208" fontId="30" fillId="0" borderId="0" applyFont="0" applyFill="0" applyBorder="0" applyAlignment="0" applyProtection="0"/>
    <xf numFmtId="43" fontId="27" fillId="0" borderId="0" applyFont="0" applyFill="0" applyBorder="0" applyAlignment="0" applyProtection="0"/>
    <xf numFmtId="196"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7"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98" fontId="27" fillId="0" borderId="0" applyFont="0" applyFill="0" applyBorder="0" applyAlignment="0" applyProtection="0"/>
    <xf numFmtId="0"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0" fontId="27" fillId="0" borderId="0" applyFont="0" applyFill="0" applyBorder="0" applyAlignment="0" applyProtection="0"/>
    <xf numFmtId="43" fontId="27" fillId="0" borderId="0" applyFont="0" applyFill="0" applyBorder="0" applyAlignment="0" applyProtection="0"/>
    <xf numFmtId="196"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97" fontId="27" fillId="0" borderId="0" applyFont="0" applyFill="0" applyBorder="0" applyAlignment="0" applyProtection="0"/>
    <xf numFmtId="199" fontId="30"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41" fontId="32" fillId="0" borderId="0" applyFont="0" applyFill="0" applyBorder="0" applyAlignment="0" applyProtection="0"/>
    <xf numFmtId="170" fontId="30" fillId="0" borderId="0" applyFont="0" applyFill="0" applyBorder="0" applyAlignment="0" applyProtection="0"/>
    <xf numFmtId="200" fontId="27" fillId="0" borderId="0" applyFont="0" applyFill="0" applyBorder="0" applyAlignment="0" applyProtection="0"/>
    <xf numFmtId="43" fontId="32" fillId="0" borderId="0" applyFont="0" applyFill="0" applyBorder="0" applyAlignment="0" applyProtection="0"/>
    <xf numFmtId="170" fontId="30" fillId="0" borderId="0" applyFont="0" applyFill="0" applyBorder="0" applyAlignment="0" applyProtection="0"/>
    <xf numFmtId="200" fontId="27"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43" fontId="27" fillId="0" borderId="0" applyFont="0" applyFill="0" applyBorder="0" applyAlignment="0" applyProtection="0"/>
    <xf numFmtId="197" fontId="30" fillId="0" borderId="0" applyFont="0" applyFill="0" applyBorder="0" applyAlignment="0" applyProtection="0"/>
    <xf numFmtId="41" fontId="11" fillId="0" borderId="0" applyFont="0" applyFill="0" applyBorder="0" applyAlignment="0" applyProtection="0"/>
    <xf numFmtId="175"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92" fontId="32" fillId="0" borderId="0" applyFont="0" applyFill="0" applyBorder="0" applyAlignment="0" applyProtection="0"/>
    <xf numFmtId="193" fontId="30" fillId="0" borderId="0" applyFont="0" applyFill="0" applyBorder="0" applyAlignment="0" applyProtection="0"/>
    <xf numFmtId="194" fontId="11" fillId="0" borderId="0" applyFont="0" applyFill="0" applyBorder="0" applyAlignment="0" applyProtection="0"/>
    <xf numFmtId="195" fontId="32" fillId="0" borderId="0" applyFont="0" applyFill="0" applyBorder="0" applyAlignment="0" applyProtection="0"/>
    <xf numFmtId="193" fontId="30" fillId="0" borderId="0" applyFont="0" applyFill="0" applyBorder="0" applyAlignment="0" applyProtection="0"/>
    <xf numFmtId="194" fontId="11" fillId="0" borderId="0" applyFont="0" applyFill="0" applyBorder="0" applyAlignment="0" applyProtection="0"/>
    <xf numFmtId="175" fontId="11" fillId="0" borderId="0" applyFont="0" applyFill="0" applyBorder="0" applyAlignment="0" applyProtection="0"/>
    <xf numFmtId="0" fontId="4" fillId="0" borderId="0"/>
    <xf numFmtId="186" fontId="27" fillId="0" borderId="0" applyFont="0" applyFill="0" applyBorder="0" applyAlignment="0" applyProtection="0"/>
    <xf numFmtId="186" fontId="27" fillId="0" borderId="0" applyFont="0" applyFill="0" applyBorder="0" applyAlignment="0" applyProtection="0"/>
    <xf numFmtId="201" fontId="27" fillId="0" borderId="0" applyFont="0" applyFill="0" applyBorder="0" applyAlignment="0" applyProtection="0"/>
    <xf numFmtId="184" fontId="11" fillId="0" borderId="0" applyFont="0" applyFill="0" applyBorder="0" applyAlignment="0" applyProtection="0"/>
    <xf numFmtId="202" fontId="32" fillId="0" borderId="0" applyFont="0" applyFill="0" applyBorder="0" applyAlignment="0" applyProtection="0"/>
    <xf numFmtId="203" fontId="30" fillId="0" borderId="0" applyFont="0" applyFill="0" applyBorder="0" applyAlignment="0" applyProtection="0"/>
    <xf numFmtId="201" fontId="27" fillId="0" borderId="0" applyFont="0" applyFill="0" applyBorder="0" applyAlignment="0" applyProtection="0"/>
    <xf numFmtId="204" fontId="32" fillId="0" borderId="0" applyFont="0" applyFill="0" applyBorder="0" applyAlignment="0" applyProtection="0"/>
    <xf numFmtId="203" fontId="30" fillId="0" borderId="0" applyFont="0" applyFill="0" applyBorder="0" applyAlignment="0" applyProtection="0"/>
    <xf numFmtId="201"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201" fontId="27" fillId="0" borderId="0" applyFont="0" applyFill="0" applyBorder="0" applyAlignment="0" applyProtection="0"/>
    <xf numFmtId="166" fontId="27" fillId="0" borderId="0" applyFont="0" applyFill="0" applyBorder="0" applyAlignment="0" applyProtection="0"/>
    <xf numFmtId="204" fontId="32" fillId="0" borderId="0" applyFont="0" applyFill="0" applyBorder="0" applyAlignment="0" applyProtection="0"/>
    <xf numFmtId="205" fontId="30" fillId="0" borderId="0" applyFont="0" applyFill="0" applyBorder="0" applyAlignment="0" applyProtection="0"/>
    <xf numFmtId="206" fontId="27" fillId="0" borderId="0" applyFont="0" applyFill="0" applyBorder="0" applyAlignment="0" applyProtection="0"/>
    <xf numFmtId="41" fontId="32" fillId="0" borderId="0" applyFont="0" applyFill="0" applyBorder="0" applyAlignment="0" applyProtection="0"/>
    <xf numFmtId="205" fontId="30" fillId="0" borderId="0" applyFont="0" applyFill="0" applyBorder="0" applyAlignment="0" applyProtection="0"/>
    <xf numFmtId="206" fontId="27" fillId="0" borderId="0" applyFont="0" applyFill="0" applyBorder="0" applyAlignment="0" applyProtection="0"/>
    <xf numFmtId="0" fontId="4" fillId="0" borderId="0" applyFill="0"/>
    <xf numFmtId="41" fontId="11" fillId="0" borderId="0" applyFont="0" applyFill="0" applyBorder="0" applyAlignment="0" applyProtection="0"/>
    <xf numFmtId="41" fontId="27" fillId="0" borderId="0" applyFont="0" applyFill="0" applyBorder="0" applyAlignment="0" applyProtection="0"/>
    <xf numFmtId="207"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9" fontId="27" fillId="0" borderId="0" applyFont="0" applyFill="0" applyBorder="0" applyAlignment="0" applyProtection="0"/>
    <xf numFmtId="208" fontId="27" fillId="0" borderId="0" applyFont="0" applyFill="0" applyBorder="0" applyAlignment="0" applyProtection="0"/>
    <xf numFmtId="207" fontId="27" fillId="0" borderId="0" applyFont="0" applyFill="0" applyBorder="0" applyAlignment="0" applyProtection="0"/>
    <xf numFmtId="207" fontId="27" fillId="0" borderId="0" applyFont="0" applyFill="0" applyBorder="0" applyAlignment="0" applyProtection="0"/>
    <xf numFmtId="208" fontId="27" fillId="0" borderId="0" applyFont="0" applyFill="0" applyBorder="0" applyAlignment="0" applyProtection="0"/>
    <xf numFmtId="210" fontId="27" fillId="0" borderId="0" applyFont="0" applyFill="0" applyBorder="0" applyAlignment="0" applyProtection="0"/>
    <xf numFmtId="211" fontId="30" fillId="0" borderId="0" applyFont="0" applyFill="0" applyBorder="0" applyAlignment="0" applyProtection="0"/>
    <xf numFmtId="208" fontId="11" fillId="0" borderId="0" applyFont="0" applyFill="0" applyBorder="0" applyAlignment="0" applyProtection="0"/>
    <xf numFmtId="208" fontId="27" fillId="0" borderId="0" applyFont="0" applyFill="0" applyBorder="0" applyAlignment="0" applyProtection="0"/>
    <xf numFmtId="208" fontId="27" fillId="0" borderId="0" applyFont="0" applyFill="0" applyBorder="0" applyAlignment="0" applyProtection="0"/>
    <xf numFmtId="208" fontId="11"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209" fontId="27" fillId="0" borderId="0" applyFont="0" applyFill="0" applyBorder="0" applyAlignment="0" applyProtection="0"/>
    <xf numFmtId="212" fontId="30" fillId="0" borderId="0" applyFont="0" applyFill="0" applyBorder="0" applyAlignment="0" applyProtection="0"/>
    <xf numFmtId="210" fontId="27" fillId="0" borderId="0" applyFont="0" applyFill="0" applyBorder="0" applyAlignment="0" applyProtection="0"/>
    <xf numFmtId="210"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210" fontId="27" fillId="0" borderId="0" applyFont="0" applyFill="0" applyBorder="0" applyAlignment="0" applyProtection="0"/>
    <xf numFmtId="41" fontId="27" fillId="0" borderId="0" applyFont="0" applyFill="0" applyBorder="0" applyAlignment="0" applyProtection="0"/>
    <xf numFmtId="207" fontId="27" fillId="0" borderId="0" applyFont="0" applyFill="0" applyBorder="0" applyAlignment="0" applyProtection="0"/>
    <xf numFmtId="213" fontId="30" fillId="0" borderId="0" applyFont="0" applyFill="0" applyBorder="0" applyAlignment="0" applyProtection="0"/>
    <xf numFmtId="210" fontId="27"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0"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208" fontId="27" fillId="0" borderId="0" applyFont="0" applyFill="0" applyBorder="0" applyAlignment="0" applyProtection="0"/>
    <xf numFmtId="214" fontId="30"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30"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208" fontId="27" fillId="0" borderId="0" applyFont="0" applyFill="0" applyBorder="0" applyAlignment="0" applyProtection="0"/>
    <xf numFmtId="209" fontId="27" fillId="0" borderId="0" applyFont="0" applyFill="0" applyBorder="0" applyAlignment="0" applyProtection="0"/>
    <xf numFmtId="175" fontId="32" fillId="0" borderId="0" applyFont="0" applyFill="0" applyBorder="0" applyAlignment="0" applyProtection="0"/>
    <xf numFmtId="215" fontId="30" fillId="0" borderId="0" applyFont="0" applyFill="0" applyBorder="0" applyAlignment="0" applyProtection="0"/>
    <xf numFmtId="216" fontId="27" fillId="0" borderId="0" applyFont="0" applyFill="0" applyBorder="0" applyAlignment="0" applyProtection="0"/>
    <xf numFmtId="192" fontId="32" fillId="0" borderId="0" applyFont="0" applyFill="0" applyBorder="0" applyAlignment="0" applyProtection="0"/>
    <xf numFmtId="215" fontId="30" fillId="0" borderId="0" applyFont="0" applyFill="0" applyBorder="0" applyAlignment="0" applyProtection="0"/>
    <xf numFmtId="216" fontId="27" fillId="0" borderId="0" applyFont="0" applyFill="0" applyBorder="0" applyAlignment="0" applyProtection="0"/>
    <xf numFmtId="208" fontId="30" fillId="0" borderId="0" applyFont="0" applyFill="0" applyBorder="0" applyAlignment="0" applyProtection="0"/>
    <xf numFmtId="209" fontId="27" fillId="0" borderId="0" applyFont="0" applyFill="0" applyBorder="0" applyAlignment="0" applyProtection="0"/>
    <xf numFmtId="209"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209" fontId="27" fillId="0" borderId="0" applyFont="0" applyFill="0" applyBorder="0" applyAlignment="0" applyProtection="0"/>
    <xf numFmtId="208" fontId="30" fillId="0" borderId="0" applyFont="0" applyFill="0" applyBorder="0" applyAlignment="0" applyProtection="0"/>
    <xf numFmtId="41" fontId="27" fillId="0" borderId="0" applyFont="0" applyFill="0" applyBorder="0" applyAlignment="0" applyProtection="0"/>
    <xf numFmtId="208" fontId="30" fillId="0" borderId="0" applyFont="0" applyFill="0" applyBorder="0" applyAlignment="0" applyProtection="0"/>
    <xf numFmtId="43" fontId="27" fillId="0" borderId="0" applyFont="0" applyFill="0" applyBorder="0" applyAlignment="0" applyProtection="0"/>
    <xf numFmtId="196"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7" fontId="27" fillId="0" borderId="0" applyFont="0" applyFill="0" applyBorder="0" applyAlignment="0" applyProtection="0"/>
    <xf numFmtId="196" fontId="27" fillId="0" borderId="0" applyFont="0" applyFill="0" applyBorder="0" applyAlignment="0" applyProtection="0"/>
    <xf numFmtId="196"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7" fontId="27" fillId="0" borderId="0" applyFont="0" applyFill="0" applyBorder="0" applyAlignment="0" applyProtection="0"/>
    <xf numFmtId="197" fontId="27" fillId="0" borderId="0" applyFont="0" applyFill="0" applyBorder="0" applyAlignment="0" applyProtection="0"/>
    <xf numFmtId="0"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97"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98" fontId="27" fillId="0" borderId="0" applyFont="0" applyFill="0" applyBorder="0" applyAlignment="0" applyProtection="0"/>
    <xf numFmtId="0"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0" fontId="27" fillId="0" borderId="0" applyFont="0" applyFill="0" applyBorder="0" applyAlignment="0" applyProtection="0"/>
    <xf numFmtId="43" fontId="27" fillId="0" borderId="0" applyFont="0" applyFill="0" applyBorder="0" applyAlignment="0" applyProtection="0"/>
    <xf numFmtId="196"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97" fontId="27" fillId="0" borderId="0" applyFont="0" applyFill="0" applyBorder="0" applyAlignment="0" applyProtection="0"/>
    <xf numFmtId="199" fontId="30"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41" fontId="32" fillId="0" borderId="0" applyFont="0" applyFill="0" applyBorder="0" applyAlignment="0" applyProtection="0"/>
    <xf numFmtId="170" fontId="30" fillId="0" borderId="0" applyFont="0" applyFill="0" applyBorder="0" applyAlignment="0" applyProtection="0"/>
    <xf numFmtId="200" fontId="27" fillId="0" borderId="0" applyFont="0" applyFill="0" applyBorder="0" applyAlignment="0" applyProtection="0"/>
    <xf numFmtId="43" fontId="32" fillId="0" borderId="0" applyFont="0" applyFill="0" applyBorder="0" applyAlignment="0" applyProtection="0"/>
    <xf numFmtId="170" fontId="30" fillId="0" borderId="0" applyFont="0" applyFill="0" applyBorder="0" applyAlignment="0" applyProtection="0"/>
    <xf numFmtId="200" fontId="27" fillId="0" borderId="0" applyFont="0" applyFill="0" applyBorder="0" applyAlignment="0" applyProtection="0"/>
    <xf numFmtId="197"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43" fontId="27" fillId="0" borderId="0" applyFont="0" applyFill="0" applyBorder="0" applyAlignment="0" applyProtection="0"/>
    <xf numFmtId="198" fontId="27" fillId="0" borderId="0" applyFont="0" applyFill="0" applyBorder="0" applyAlignment="0" applyProtection="0"/>
    <xf numFmtId="197" fontId="30" fillId="0" borderId="0" applyFont="0" applyFill="0" applyBorder="0" applyAlignment="0" applyProtection="0"/>
    <xf numFmtId="43" fontId="27" fillId="0" borderId="0" applyFont="0" applyFill="0" applyBorder="0" applyAlignment="0" applyProtection="0"/>
    <xf numFmtId="197" fontId="30" fillId="0" borderId="0" applyFont="0" applyFill="0" applyBorder="0" applyAlignment="0" applyProtection="0"/>
    <xf numFmtId="175"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92" fontId="32" fillId="0" borderId="0" applyFont="0" applyFill="0" applyBorder="0" applyAlignment="0" applyProtection="0"/>
    <xf numFmtId="193" fontId="30" fillId="0" borderId="0" applyFont="0" applyFill="0" applyBorder="0" applyAlignment="0" applyProtection="0"/>
    <xf numFmtId="194" fontId="11" fillId="0" borderId="0" applyFont="0" applyFill="0" applyBorder="0" applyAlignment="0" applyProtection="0"/>
    <xf numFmtId="195" fontId="32" fillId="0" borderId="0" applyFont="0" applyFill="0" applyBorder="0" applyAlignment="0" applyProtection="0"/>
    <xf numFmtId="193" fontId="30" fillId="0" borderId="0" applyFont="0" applyFill="0" applyBorder="0" applyAlignment="0" applyProtection="0"/>
    <xf numFmtId="194" fontId="11" fillId="0" borderId="0" applyFont="0" applyFill="0" applyBorder="0" applyAlignment="0" applyProtection="0"/>
    <xf numFmtId="175" fontId="11" fillId="0" borderId="0" applyFont="0" applyFill="0" applyBorder="0" applyAlignment="0" applyProtection="0"/>
    <xf numFmtId="43" fontId="11" fillId="0" borderId="0" applyFont="0" applyFill="0" applyBorder="0" applyAlignment="0" applyProtection="0"/>
    <xf numFmtId="166" fontId="27" fillId="0" borderId="0" applyFont="0" applyFill="0" applyBorder="0" applyAlignment="0" applyProtection="0"/>
    <xf numFmtId="186" fontId="27" fillId="0" borderId="0" applyFont="0" applyFill="0" applyBorder="0" applyAlignment="0" applyProtection="0"/>
    <xf numFmtId="0" fontId="28" fillId="0" borderId="0" applyNumberFormat="0" applyFill="0" applyBorder="0" applyAlignment="0" applyProtection="0"/>
    <xf numFmtId="0" fontId="4" fillId="0" borderId="0"/>
    <xf numFmtId="166" fontId="27" fillId="0" borderId="0" applyFont="0" applyFill="0" applyBorder="0" applyAlignment="0" applyProtection="0"/>
    <xf numFmtId="166"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90" fontId="33" fillId="0" borderId="0" applyFont="0" applyFill="0" applyBorder="0" applyAlignment="0" applyProtection="0"/>
    <xf numFmtId="183" fontId="33" fillId="0" borderId="0" applyFont="0" applyFill="0" applyBorder="0" applyAlignment="0" applyProtection="0"/>
    <xf numFmtId="217" fontId="4" fillId="0" borderId="0" applyFont="0" applyFill="0" applyBorder="0" applyAlignment="0" applyProtection="0"/>
    <xf numFmtId="218" fontId="4" fillId="0" borderId="0" applyFont="0" applyFill="0" applyBorder="0" applyAlignment="0" applyProtection="0"/>
    <xf numFmtId="0" fontId="34" fillId="0" borderId="0"/>
    <xf numFmtId="0" fontId="35" fillId="0" borderId="0"/>
    <xf numFmtId="0" fontId="35" fillId="0" borderId="0"/>
    <xf numFmtId="0" fontId="90" fillId="0" borderId="0" applyNumberFormat="0" applyFont="0" applyFill="0" applyBorder="0" applyAlignment="0" applyProtection="0"/>
    <xf numFmtId="1" fontId="36" fillId="0" borderId="1" applyBorder="0" applyAlignment="0">
      <alignment horizontal="center"/>
    </xf>
    <xf numFmtId="0" fontId="4" fillId="0" borderId="0"/>
    <xf numFmtId="3" fontId="12" fillId="0" borderId="1"/>
    <xf numFmtId="3" fontId="12" fillId="0" borderId="1"/>
    <xf numFmtId="1" fontId="36" fillId="0" borderId="1" applyBorder="0" applyAlignment="0">
      <alignment horizontal="center"/>
    </xf>
    <xf numFmtId="219" fontId="11" fillId="0" borderId="0" applyFont="0" applyFill="0" applyBorder="0" applyAlignment="0" applyProtection="0"/>
    <xf numFmtId="0" fontId="37" fillId="2" borderId="0"/>
    <xf numFmtId="0" fontId="8" fillId="0" borderId="4" applyFont="0" applyFill="0" applyAlignment="0"/>
    <xf numFmtId="9" fontId="38" fillId="0" borderId="0" applyBorder="0" applyAlignment="0" applyProtection="0"/>
    <xf numFmtId="0" fontId="39" fillId="2" borderId="0"/>
    <xf numFmtId="0" fontId="8" fillId="0" borderId="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5"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40" fillId="2" borderId="0"/>
    <xf numFmtId="0" fontId="41" fillId="0" borderId="0"/>
    <xf numFmtId="0" fontId="42" fillId="0" borderId="0">
      <alignment wrapText="1"/>
    </xf>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9"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28" fillId="0" borderId="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220" fontId="43" fillId="0" borderId="0" applyFont="0" applyFill="0" applyBorder="0" applyAlignment="0" applyProtection="0"/>
    <xf numFmtId="0" fontId="44" fillId="0" borderId="0" applyFont="0" applyFill="0" applyBorder="0" applyAlignment="0" applyProtection="0"/>
    <xf numFmtId="221" fontId="11" fillId="0" borderId="0" applyFont="0" applyFill="0" applyBorder="0" applyAlignment="0" applyProtection="0"/>
    <xf numFmtId="222" fontId="43" fillId="0" borderId="0" applyFont="0" applyFill="0" applyBorder="0" applyAlignment="0" applyProtection="0"/>
    <xf numFmtId="0" fontId="44" fillId="0" borderId="0" applyFont="0" applyFill="0" applyBorder="0" applyAlignment="0" applyProtection="0"/>
    <xf numFmtId="223" fontId="11" fillId="0" borderId="0" applyFont="0" applyFill="0" applyBorder="0" applyAlignment="0" applyProtection="0"/>
    <xf numFmtId="0" fontId="45" fillId="0" borderId="0">
      <alignment horizontal="center" wrapText="1"/>
      <protection locked="0"/>
    </xf>
    <xf numFmtId="207" fontId="43" fillId="0" borderId="0" applyFont="0" applyFill="0" applyBorder="0" applyAlignment="0" applyProtection="0"/>
    <xf numFmtId="0" fontId="44" fillId="0" borderId="0" applyFont="0" applyFill="0" applyBorder="0" applyAlignment="0" applyProtection="0"/>
    <xf numFmtId="207" fontId="46" fillId="0" borderId="0" applyFont="0" applyFill="0" applyBorder="0" applyAlignment="0" applyProtection="0"/>
    <xf numFmtId="196" fontId="43" fillId="0" borderId="0" applyFont="0" applyFill="0" applyBorder="0" applyAlignment="0" applyProtection="0"/>
    <xf numFmtId="0" fontId="44" fillId="0" borderId="0" applyFont="0" applyFill="0" applyBorder="0" applyAlignment="0" applyProtection="0"/>
    <xf numFmtId="196" fontId="46" fillId="0" borderId="0" applyFont="0" applyFill="0" applyBorder="0" applyAlignment="0" applyProtection="0"/>
    <xf numFmtId="175" fontId="11" fillId="0" borderId="0" applyFont="0" applyFill="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applyNumberFormat="0" applyFill="0" applyBorder="0" applyAlignment="0" applyProtection="0"/>
    <xf numFmtId="0" fontId="44" fillId="0" borderId="0"/>
    <xf numFmtId="0" fontId="43" fillId="0" borderId="0"/>
    <xf numFmtId="0" fontId="44" fillId="0" borderId="0"/>
    <xf numFmtId="0" fontId="49" fillId="0" borderId="0"/>
    <xf numFmtId="0" fontId="50" fillId="0" borderId="0"/>
    <xf numFmtId="0" fontId="51" fillId="0" borderId="0"/>
    <xf numFmtId="0" fontId="52" fillId="0" borderId="0"/>
    <xf numFmtId="180" fontId="4" fillId="0" borderId="0" applyFont="0" applyFill="0" applyBorder="0" applyAlignment="0" applyProtection="0"/>
    <xf numFmtId="224" fontId="4" fillId="0" borderId="0" applyFont="0" applyFill="0" applyBorder="0" applyAlignment="0" applyProtection="0"/>
    <xf numFmtId="225" fontId="8"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25" fontId="8" fillId="0" borderId="0" applyFill="0" applyBorder="0" applyAlignment="0"/>
    <xf numFmtId="245" fontId="4" fillId="0" borderId="0" applyFill="0" applyBorder="0" applyAlignment="0"/>
    <xf numFmtId="225" fontId="8" fillId="0" borderId="0" applyFill="0" applyBorder="0" applyAlignment="0"/>
    <xf numFmtId="225" fontId="8" fillId="0" borderId="0" applyFill="0" applyBorder="0" applyAlignment="0"/>
    <xf numFmtId="245" fontId="4" fillId="0" borderId="0" applyFill="0" applyBorder="0" applyAlignment="0"/>
    <xf numFmtId="225" fontId="8" fillId="0" borderId="0" applyFill="0" applyBorder="0" applyAlignment="0"/>
    <xf numFmtId="225" fontId="8" fillId="0" borderId="0" applyFill="0" applyBorder="0" applyAlignment="0"/>
    <xf numFmtId="225" fontId="8" fillId="0" borderId="0" applyFill="0" applyBorder="0" applyAlignment="0"/>
    <xf numFmtId="225" fontId="8" fillId="0" borderId="0" applyFill="0" applyBorder="0" applyAlignment="0"/>
    <xf numFmtId="225" fontId="8"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180" fontId="53" fillId="0" borderId="0" applyFill="0" applyBorder="0" applyAlignment="0"/>
    <xf numFmtId="170" fontId="54" fillId="0" borderId="0" applyFill="0" applyBorder="0" applyAlignment="0"/>
    <xf numFmtId="218" fontId="53" fillId="0" borderId="0" applyFill="0" applyBorder="0" applyAlignment="0"/>
    <xf numFmtId="170" fontId="53" fillId="0" borderId="0" applyFill="0" applyBorder="0" applyAlignment="0"/>
    <xf numFmtId="192" fontId="54" fillId="0" borderId="0" applyFill="0" applyBorder="0" applyAlignment="0"/>
    <xf numFmtId="224" fontId="53" fillId="0" borderId="0" applyFill="0" applyBorder="0" applyAlignment="0"/>
    <xf numFmtId="180" fontId="53" fillId="0" borderId="0" applyFill="0" applyBorder="0" applyAlignment="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83" fillId="21" borderId="5" applyNumberFormat="0" applyAlignment="0" applyProtection="0"/>
    <xf numFmtId="0" fontId="55" fillId="0" borderId="0"/>
    <xf numFmtId="226" fontId="56" fillId="0" borderId="3" applyBorder="0"/>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6" fontId="57" fillId="0" borderId="4">
      <protection locked="0"/>
    </xf>
    <xf numFmtId="227" fontId="27" fillId="0" borderId="0" applyFont="0" applyFill="0" applyBorder="0" applyAlignment="0" applyProtection="0"/>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237" fontId="64" fillId="0" borderId="4"/>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0" fontId="84" fillId="22" borderId="6" applyNumberFormat="0" applyAlignment="0" applyProtection="0"/>
    <xf numFmtId="1" fontId="65" fillId="0" borderId="7" applyBorder="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67" fontId="4"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4"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67" fontId="76" fillId="0" borderId="0" applyFont="0" applyFill="0" applyBorder="0" applyAlignment="0" applyProtection="0"/>
    <xf numFmtId="167" fontId="75" fillId="0" borderId="0" applyFont="0" applyFill="0" applyBorder="0" applyAlignment="0" applyProtection="0"/>
    <xf numFmtId="167" fontId="76" fillId="0" borderId="0" applyFont="0" applyFill="0" applyBorder="0" applyAlignment="0" applyProtection="0"/>
    <xf numFmtId="167" fontId="75"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6"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5"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6"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92" fontId="5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75"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5" fontId="4" fillId="0" borderId="0" applyFont="0" applyFill="0" applyBorder="0" applyAlignment="0" applyProtection="0"/>
    <xf numFmtId="207" fontId="8" fillId="0" borderId="0" applyFont="0" applyFill="0" applyBorder="0" applyAlignment="0" applyProtection="0"/>
    <xf numFmtId="165" fontId="4" fillId="0" borderId="0" applyFont="0" applyFill="0" applyBorder="0" applyAlignment="0" applyProtection="0"/>
    <xf numFmtId="207" fontId="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5"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207" fontId="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8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5" fontId="4" fillId="0" borderId="0" applyFont="0" applyFill="0" applyBorder="0" applyAlignment="0" applyProtection="0"/>
    <xf numFmtId="169" fontId="75" fillId="0" borderId="0" applyFont="0" applyFill="0" applyBorder="0" applyAlignment="0" applyProtection="0"/>
    <xf numFmtId="165" fontId="4" fillId="0" borderId="0" applyFont="0" applyFill="0" applyBorder="0" applyAlignment="0" applyProtection="0"/>
    <xf numFmtId="169" fontId="7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5" fontId="4"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7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5" fontId="4" fillId="0" borderId="0" applyFont="0" applyFill="0" applyBorder="0" applyAlignment="0" applyProtection="0"/>
    <xf numFmtId="169" fontId="80" fillId="0" borderId="0" applyFont="0" applyFill="0" applyBorder="0" applyAlignment="0" applyProtection="0"/>
    <xf numFmtId="165" fontId="4" fillId="0" borderId="0" applyFont="0" applyFill="0" applyBorder="0" applyAlignment="0" applyProtection="0"/>
    <xf numFmtId="169" fontId="8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5"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8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207" fontId="8" fillId="0" borderId="0" applyFont="0" applyFill="0" applyBorder="0" applyAlignment="0" applyProtection="0"/>
    <xf numFmtId="169" fontId="80"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207" fontId="8" fillId="0" borderId="0" applyFont="0" applyFill="0" applyBorder="0" applyAlignment="0" applyProtection="0"/>
    <xf numFmtId="169" fontId="7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69" fontId="76" fillId="0" borderId="0" applyFont="0" applyFill="0" applyBorder="0" applyAlignment="0" applyProtection="0"/>
    <xf numFmtId="43" fontId="75"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43" fontId="75"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169" fontId="7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9"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9" fillId="0" borderId="0" applyFont="0" applyFill="0" applyBorder="0" applyAlignment="0" applyProtection="0"/>
    <xf numFmtId="43"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228" fontId="58" fillId="0" borderId="0"/>
    <xf numFmtId="174" fontId="77"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59" fillId="0" borderId="0" applyNumberFormat="0" applyAlignment="0">
      <alignment horizontal="left"/>
    </xf>
    <xf numFmtId="0" fontId="78" fillId="0" borderId="0" applyNumberFormat="0" applyAlignment="0"/>
    <xf numFmtId="229" fontId="60" fillId="0" borderId="0" applyFont="0" applyFill="0" applyBorder="0" applyAlignment="0" applyProtection="0"/>
    <xf numFmtId="230" fontId="61" fillId="0" borderId="0">
      <protection locked="0"/>
    </xf>
    <xf numFmtId="231" fontId="61" fillId="0" borderId="0">
      <protection locked="0"/>
    </xf>
    <xf numFmtId="232" fontId="62" fillId="0" borderId="8">
      <protection locked="0"/>
    </xf>
    <xf numFmtId="233" fontId="61" fillId="0" borderId="0">
      <protection locked="0"/>
    </xf>
    <xf numFmtId="234" fontId="61" fillId="0" borderId="0">
      <protection locked="0"/>
    </xf>
    <xf numFmtId="233" fontId="61" fillId="0" borderId="0" applyNumberFormat="0">
      <protection locked="0"/>
    </xf>
    <xf numFmtId="233" fontId="61" fillId="0" borderId="0">
      <protection locked="0"/>
    </xf>
    <xf numFmtId="226" fontId="63" fillId="0" borderId="2"/>
    <xf numFmtId="235" fontId="63" fillId="0" borderId="2"/>
    <xf numFmtId="180" fontId="53" fillId="0" borderId="0" applyFont="0" applyFill="0" applyBorder="0" applyAlignment="0" applyProtection="0"/>
    <xf numFmtId="208" fontId="10"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08" fontId="10" fillId="0" borderId="0" applyFont="0" applyFill="0" applyBorder="0" applyAlignment="0" applyProtection="0"/>
    <xf numFmtId="246" fontId="4" fillId="0" borderId="0" applyFont="0" applyFill="0" applyBorder="0" applyAlignment="0" applyProtection="0"/>
    <xf numFmtId="208" fontId="10" fillId="0" borderId="0" applyFont="0" applyFill="0" applyBorder="0" applyAlignment="0" applyProtection="0"/>
    <xf numFmtId="208" fontId="10" fillId="0" borderId="0" applyFont="0" applyFill="0" applyBorder="0" applyAlignment="0" applyProtection="0"/>
    <xf numFmtId="246" fontId="4" fillId="0" borderId="0" applyFont="0" applyFill="0" applyBorder="0" applyAlignment="0" applyProtection="0"/>
    <xf numFmtId="208" fontId="10" fillId="0" borderId="0" applyFont="0" applyFill="0" applyBorder="0" applyAlignment="0" applyProtection="0"/>
    <xf numFmtId="208" fontId="10" fillId="0" borderId="0" applyFont="0" applyFill="0" applyBorder="0" applyAlignment="0" applyProtection="0"/>
    <xf numFmtId="208" fontId="10" fillId="0" borderId="0" applyFont="0" applyFill="0" applyBorder="0" applyAlignment="0" applyProtection="0"/>
    <xf numFmtId="208" fontId="10" fillId="0" borderId="0" applyFont="0" applyFill="0" applyBorder="0" applyAlignment="0" applyProtection="0"/>
    <xf numFmtId="208" fontId="10"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46" fontId="4" fillId="0" borderId="0" applyFont="0" applyFill="0" applyBorder="0" applyAlignment="0" applyProtection="0"/>
    <xf numFmtId="236" fontId="4" fillId="0" borderId="0"/>
    <xf numFmtId="236" fontId="4" fillId="0" borderId="0"/>
    <xf numFmtId="236" fontId="4" fillId="0" borderId="0"/>
    <xf numFmtId="236" fontId="4" fillId="0" borderId="0"/>
    <xf numFmtId="236" fontId="4" fillId="0" borderId="0"/>
    <xf numFmtId="226" fontId="13" fillId="0" borderId="2">
      <alignment horizontal="center"/>
      <protection hidden="1"/>
    </xf>
    <xf numFmtId="238" fontId="66" fillId="0" borderId="2">
      <alignment horizontal="center"/>
      <protection hidden="1"/>
    </xf>
    <xf numFmtId="2" fontId="13" fillId="0" borderId="2">
      <alignment horizontal="center"/>
      <protection hidden="1"/>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7" fillId="0" borderId="0" applyFill="0" applyBorder="0" applyAlignment="0"/>
    <xf numFmtId="0" fontId="67" fillId="0" borderId="0"/>
    <xf numFmtId="14" fontId="11" fillId="0" borderId="0" applyFont="0" applyFill="0" applyBorder="0" applyAlignment="0" applyProtection="0"/>
    <xf numFmtId="239" fontId="4" fillId="0" borderId="0" applyFont="0" applyFill="0" applyBorder="0" applyAlignment="0" applyProtection="0"/>
    <xf numFmtId="240" fontId="4" fillId="0" borderId="0" applyFont="0" applyFill="0" applyBorder="0" applyAlignment="0" applyProtection="0"/>
    <xf numFmtId="241" fontId="4" fillId="0" borderId="0"/>
    <xf numFmtId="241" fontId="4" fillId="0" borderId="0"/>
    <xf numFmtId="241" fontId="4" fillId="0" borderId="0"/>
    <xf numFmtId="241" fontId="4" fillId="0" borderId="0"/>
    <xf numFmtId="241" fontId="4" fillId="0" borderId="0"/>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0" fontId="8" fillId="0" borderId="0" applyNumberFormat="0" applyBorder="0" applyAlignment="0">
      <alignment horizontal="centerContinuous"/>
    </xf>
    <xf numFmtId="3" fontId="8" fillId="0" borderId="0" applyFont="0" applyBorder="0" applyAlignment="0"/>
    <xf numFmtId="0" fontId="68" fillId="0" borderId="0">
      <alignment vertical="center"/>
    </xf>
    <xf numFmtId="0" fontId="79" fillId="23"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192" fontId="54" fillId="0" borderId="0" applyFill="0" applyBorder="0" applyAlignment="0"/>
    <xf numFmtId="180" fontId="53" fillId="0" borderId="0" applyFill="0" applyBorder="0" applyAlignment="0"/>
    <xf numFmtId="192" fontId="54" fillId="0" borderId="0" applyFill="0" applyBorder="0" applyAlignment="0"/>
    <xf numFmtId="224" fontId="53" fillId="0" borderId="0" applyFill="0" applyBorder="0" applyAlignment="0"/>
    <xf numFmtId="180" fontId="53" fillId="0" borderId="0" applyFill="0" applyBorder="0" applyAlignment="0"/>
    <xf numFmtId="0" fontId="69" fillId="0" borderId="0" applyNumberFormat="0" applyAlignment="0">
      <alignment horizontal="left"/>
    </xf>
    <xf numFmtId="0" fontId="5" fillId="0" borderId="0">
      <alignment horizontal="left"/>
    </xf>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242" fontId="8"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3" fontId="8" fillId="0" borderId="0" applyFont="0" applyBorder="0" applyAlignment="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43" fontId="8" fillId="0" borderId="9" applyFont="0" applyFill="0" applyBorder="0" applyProtection="0"/>
    <xf numFmtId="3" fontId="8" fillId="25" borderId="10">
      <alignment horizontal="right" vertical="top" wrapText="1"/>
    </xf>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38" fontId="70" fillId="2" borderId="0" applyNumberFormat="0" applyBorder="0" applyAlignment="0" applyProtection="0"/>
    <xf numFmtId="38" fontId="70" fillId="2" borderId="0" applyNumberFormat="0" applyBorder="0" applyAlignment="0" applyProtection="0"/>
    <xf numFmtId="38" fontId="70" fillId="2" borderId="0" applyNumberFormat="0" applyBorder="0" applyAlignment="0" applyProtection="0"/>
    <xf numFmtId="38" fontId="70" fillId="2" borderId="0" applyNumberFormat="0" applyBorder="0" applyAlignment="0" applyProtection="0"/>
    <xf numFmtId="38" fontId="70" fillId="2" borderId="0" applyNumberFormat="0" applyBorder="0" applyAlignment="0" applyProtection="0"/>
    <xf numFmtId="244" fontId="14" fillId="26" borderId="11" applyBorder="0">
      <alignment horizontal="center"/>
    </xf>
    <xf numFmtId="244" fontId="14" fillId="26" borderId="11" applyBorder="0">
      <alignment horizontal="center"/>
    </xf>
    <xf numFmtId="244" fontId="14" fillId="26" borderId="11" applyBorder="0">
      <alignment horizontal="center"/>
    </xf>
    <xf numFmtId="0" fontId="4" fillId="0" borderId="0"/>
    <xf numFmtId="0" fontId="4" fillId="0" borderId="0"/>
    <xf numFmtId="0" fontId="4" fillId="0" borderId="0"/>
    <xf numFmtId="0" fontId="4" fillId="0" borderId="0"/>
    <xf numFmtId="0" fontId="4" fillId="0" borderId="0"/>
    <xf numFmtId="0" fontId="71" fillId="27" borderId="0"/>
    <xf numFmtId="0" fontId="72" fillId="0" borderId="0">
      <alignment horizontal="left"/>
    </xf>
    <xf numFmtId="0" fontId="73" fillId="0" borderId="12" applyNumberFormat="0" applyAlignment="0" applyProtection="0">
      <alignment horizontal="left" vertical="center"/>
    </xf>
    <xf numFmtId="0" fontId="73" fillId="0" borderId="13">
      <alignment horizontal="left" vertical="center"/>
    </xf>
    <xf numFmtId="14" fontId="6" fillId="28" borderId="14">
      <alignment horizontal="center" vertical="center" wrapText="1"/>
    </xf>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4"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69" fontId="91" fillId="0" borderId="0" applyFont="0" applyFill="0" applyBorder="0" applyAlignment="0" applyProtection="0"/>
    <xf numFmtId="0" fontId="95" fillId="0" borderId="0"/>
    <xf numFmtId="0" fontId="8" fillId="0" borderId="0"/>
    <xf numFmtId="0" fontId="10" fillId="0" borderId="0"/>
    <xf numFmtId="0" fontId="8" fillId="0" borderId="0"/>
    <xf numFmtId="0" fontId="8" fillId="0" borderId="0"/>
    <xf numFmtId="165" fontId="3" fillId="0" borderId="0" applyFont="0" applyFill="0" applyBorder="0" applyAlignment="0" applyProtection="0"/>
    <xf numFmtId="169" fontId="108" fillId="0" borderId="0" applyFont="0" applyFill="0" applyBorder="0" applyAlignment="0" applyProtection="0"/>
    <xf numFmtId="0" fontId="109" fillId="0" borderId="0"/>
    <xf numFmtId="0" fontId="108" fillId="0" borderId="0"/>
    <xf numFmtId="167" fontId="91" fillId="0" borderId="0" applyFont="0" applyFill="0" applyBorder="0" applyAlignment="0" applyProtection="0"/>
    <xf numFmtId="0" fontId="3" fillId="0" borderId="0"/>
    <xf numFmtId="170"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8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ill="0"/>
    <xf numFmtId="0" fontId="3" fillId="0" borderId="0"/>
    <xf numFmtId="0" fontId="3" fillId="0" borderId="0"/>
    <xf numFmtId="0" fontId="3" fillId="0" borderId="0"/>
    <xf numFmtId="0" fontId="3" fillId="0" borderId="0" applyFill="0"/>
    <xf numFmtId="0" fontId="3" fillId="0" borderId="0"/>
    <xf numFmtId="0" fontId="3" fillId="0" borderId="0"/>
    <xf numFmtId="0" fontId="3" fillId="0" borderId="0"/>
    <xf numFmtId="0" fontId="3" fillId="0" borderId="0" applyFill="0"/>
    <xf numFmtId="0" fontId="3" fillId="0" borderId="0"/>
    <xf numFmtId="0" fontId="3" fillId="0" borderId="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241" fontId="3" fillId="0" borderId="0"/>
    <xf numFmtId="241" fontId="3" fillId="0" borderId="0"/>
    <xf numFmtId="241" fontId="3" fillId="0" borderId="0"/>
    <xf numFmtId="241" fontId="3" fillId="0" borderId="0"/>
    <xf numFmtId="241"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6" fontId="3" fillId="0" borderId="0"/>
    <xf numFmtId="236" fontId="3" fillId="0" borderId="0"/>
    <xf numFmtId="236" fontId="3" fillId="0" borderId="0"/>
    <xf numFmtId="236" fontId="3" fillId="0" borderId="0"/>
    <xf numFmtId="236" fontId="3" fillId="0" borderId="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43" fontId="3" fillId="0" borderId="0" applyFont="0" applyFill="0" applyBorder="0" applyAlignment="0" applyProtection="0"/>
    <xf numFmtId="245" fontId="3" fillId="0" borderId="0" applyFill="0" applyBorder="0" applyAlignment="0"/>
    <xf numFmtId="43" fontId="3" fillId="0" borderId="0" applyFont="0" applyFill="0" applyBorder="0" applyAlignment="0" applyProtection="0"/>
    <xf numFmtId="43" fontId="3" fillId="0" borderId="0" applyFont="0" applyFill="0" applyBorder="0" applyAlignment="0" applyProtection="0"/>
    <xf numFmtId="245" fontId="3" fillId="0" borderId="0" applyFill="0" applyBorder="0" applyAlignment="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241" fontId="3" fillId="0" borderId="0"/>
    <xf numFmtId="241" fontId="3" fillId="0" borderId="0"/>
    <xf numFmtId="241" fontId="3" fillId="0" borderId="0"/>
    <xf numFmtId="241" fontId="3" fillId="0" borderId="0"/>
    <xf numFmtId="241" fontId="3"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36" fontId="3" fillId="0" borderId="0"/>
    <xf numFmtId="236" fontId="3" fillId="0" borderId="0"/>
    <xf numFmtId="236" fontId="3" fillId="0" borderId="0"/>
    <xf numFmtId="236" fontId="3" fillId="0" borderId="0"/>
    <xf numFmtId="236" fontId="3" fillId="0" borderId="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43" fontId="3" fillId="0" borderId="0" applyFont="0" applyFill="0" applyBorder="0" applyAlignment="0" applyProtection="0"/>
    <xf numFmtId="245" fontId="3" fillId="0" borderId="0" applyFill="0" applyBorder="0" applyAlignment="0"/>
    <xf numFmtId="43" fontId="3" fillId="0" borderId="0" applyFont="0" applyFill="0" applyBorder="0" applyAlignment="0" applyProtection="0"/>
    <xf numFmtId="43" fontId="3" fillId="0" borderId="0" applyFont="0" applyFill="0" applyBorder="0" applyAlignment="0" applyProtection="0"/>
    <xf numFmtId="245" fontId="3" fillId="0" borderId="0" applyFill="0" applyBorder="0" applyAlignment="0"/>
    <xf numFmtId="17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7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75"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75"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36" fontId="3" fillId="0" borderId="0"/>
    <xf numFmtId="236" fontId="3" fillId="0" borderId="0"/>
    <xf numFmtId="236" fontId="3" fillId="0" borderId="0"/>
    <xf numFmtId="236" fontId="3" fillId="0" borderId="0"/>
    <xf numFmtId="236" fontId="3"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41" fontId="3" fillId="0" borderId="0"/>
    <xf numFmtId="241" fontId="3" fillId="0" borderId="0"/>
    <xf numFmtId="241" fontId="3" fillId="0" borderId="0"/>
    <xf numFmtId="241" fontId="3" fillId="0" borderId="0"/>
    <xf numFmtId="241" fontId="3" fillId="0" borderId="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75"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5" fontId="3"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45" fontId="3" fillId="0" borderId="0" applyFill="0" applyBorder="0" applyAlignment="0"/>
    <xf numFmtId="169" fontId="3" fillId="0" borderId="0" applyFont="0" applyFill="0" applyBorder="0" applyAlignment="0" applyProtection="0"/>
    <xf numFmtId="169" fontId="3" fillId="0" borderId="0" applyFont="0" applyFill="0" applyBorder="0" applyAlignment="0" applyProtection="0"/>
    <xf numFmtId="245" fontId="3" fillId="0" borderId="0" applyFill="0" applyBorder="0" applyAlignment="0"/>
    <xf numFmtId="169" fontId="3" fillId="0" borderId="0" applyFont="0" applyFill="0" applyBorder="0" applyAlignment="0" applyProtection="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36" fontId="3" fillId="0" borderId="0"/>
    <xf numFmtId="236" fontId="3" fillId="0" borderId="0"/>
    <xf numFmtId="236" fontId="3" fillId="0" borderId="0"/>
    <xf numFmtId="236" fontId="3" fillId="0" borderId="0"/>
    <xf numFmtId="236"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241" fontId="3" fillId="0" borderId="0"/>
    <xf numFmtId="241" fontId="3" fillId="0" borderId="0"/>
    <xf numFmtId="241" fontId="3" fillId="0" borderId="0"/>
    <xf numFmtId="241" fontId="3" fillId="0" borderId="0"/>
    <xf numFmtId="241" fontId="3"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67" fontId="7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245" fontId="3" fillId="0" borderId="0" applyFill="0" applyBorder="0" applyAlignment="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46" fontId="3" fillId="0" borderId="0" applyFont="0" applyFill="0" applyBorder="0" applyAlignment="0" applyProtection="0"/>
    <xf numFmtId="236" fontId="3" fillId="0" borderId="0"/>
    <xf numFmtId="236" fontId="3" fillId="0" borderId="0"/>
    <xf numFmtId="236" fontId="3" fillId="0" borderId="0"/>
    <xf numFmtId="236" fontId="3" fillId="0" borderId="0"/>
    <xf numFmtId="236"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41" fontId="3" fillId="0" borderId="0"/>
    <xf numFmtId="241" fontId="3" fillId="0" borderId="0"/>
    <xf numFmtId="241" fontId="3" fillId="0" borderId="0"/>
    <xf numFmtId="241" fontId="3" fillId="0" borderId="0"/>
    <xf numFmtId="241"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ill="0"/>
    <xf numFmtId="0" fontId="3" fillId="0" borderId="0"/>
    <xf numFmtId="0" fontId="3"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applyFont="0" applyFill="0" applyBorder="0" applyAlignment="0" applyProtection="0"/>
    <xf numFmtId="10" fontId="3" fillId="0" borderId="0" applyFont="0" applyFill="0" applyBorder="0" applyAlignment="0" applyProtection="0"/>
    <xf numFmtId="181"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applyFont="0" applyFill="0" applyBorder="0" applyAlignment="0" applyProtection="0"/>
    <xf numFmtId="10" fontId="3" fillId="0" borderId="0" applyFont="0" applyFill="0" applyBorder="0" applyAlignment="0" applyProtection="0"/>
    <xf numFmtId="181"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applyFont="0" applyFill="0" applyBorder="0" applyAlignment="0" applyProtection="0"/>
    <xf numFmtId="10" fontId="3" fillId="0" borderId="0" applyFont="0" applyFill="0" applyBorder="0" applyAlignment="0" applyProtection="0"/>
    <xf numFmtId="181"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applyFont="0" applyFill="0" applyBorder="0" applyAlignment="0" applyProtection="0"/>
    <xf numFmtId="10" fontId="3" fillId="0" borderId="0" applyFont="0" applyFill="0" applyBorder="0" applyAlignment="0" applyProtection="0"/>
    <xf numFmtId="181"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91" fillId="0" borderId="0" applyFont="0" applyFill="0" applyBorder="0" applyAlignment="0" applyProtection="0"/>
    <xf numFmtId="0" fontId="8" fillId="0" borderId="0"/>
    <xf numFmtId="0" fontId="3" fillId="0" borderId="0"/>
    <xf numFmtId="169" fontId="3" fillId="0" borderId="0" applyFont="0" applyFill="0" applyBorder="0" applyAlignment="0" applyProtection="0"/>
  </cellStyleXfs>
  <cellXfs count="1178">
    <xf numFmtId="0" fontId="0" fillId="0" borderId="0" xfId="0"/>
    <xf numFmtId="0" fontId="92" fillId="0" borderId="0" xfId="4333" applyFont="1"/>
    <xf numFmtId="0" fontId="92" fillId="0" borderId="0" xfId="4895" applyFont="1"/>
    <xf numFmtId="247" fontId="92" fillId="0" borderId="0" xfId="2845" applyNumberFormat="1" applyFont="1"/>
    <xf numFmtId="247" fontId="92" fillId="0" borderId="0" xfId="4333" applyNumberFormat="1" applyFont="1"/>
    <xf numFmtId="247" fontId="93" fillId="0" borderId="0" xfId="2845" applyNumberFormat="1" applyFont="1"/>
    <xf numFmtId="0" fontId="92" fillId="0" borderId="0" xfId="4333" applyFont="1"/>
    <xf numFmtId="0" fontId="94" fillId="0" borderId="0" xfId="4333" applyFont="1"/>
    <xf numFmtId="167" fontId="94" fillId="0" borderId="0" xfId="2729" applyFont="1" applyFill="1"/>
    <xf numFmtId="167" fontId="94" fillId="0" borderId="0" xfId="2729" applyFont="1"/>
    <xf numFmtId="0" fontId="97" fillId="0" borderId="0" xfId="4357" applyFont="1" applyAlignment="1">
      <alignment horizontal="centerContinuous"/>
    </xf>
    <xf numFmtId="0" fontId="98" fillId="0" borderId="0" xfId="4357" applyFont="1"/>
    <xf numFmtId="0" fontId="99" fillId="0" borderId="0" xfId="4357" applyFont="1" applyAlignment="1">
      <alignment horizontal="centerContinuous"/>
    </xf>
    <xf numFmtId="0" fontId="100" fillId="0" borderId="0" xfId="4357" applyFont="1"/>
    <xf numFmtId="0" fontId="101" fillId="0" borderId="0" xfId="4357" applyFont="1"/>
    <xf numFmtId="0" fontId="100" fillId="0" borderId="0" xfId="4357" applyFont="1" applyAlignment="1"/>
    <xf numFmtId="0" fontId="92" fillId="0" borderId="0" xfId="4333" applyFont="1"/>
    <xf numFmtId="0" fontId="92" fillId="0" borderId="0" xfId="4333" applyFont="1"/>
    <xf numFmtId="0" fontId="103" fillId="29" borderId="0" xfId="4333" applyFont="1" applyFill="1" applyBorder="1" applyAlignment="1">
      <alignment horizontal="center" vertical="center"/>
    </xf>
    <xf numFmtId="167" fontId="92" fillId="0" borderId="0" xfId="2729" applyFont="1" applyFill="1"/>
    <xf numFmtId="167" fontId="92" fillId="0" borderId="0" xfId="2729" applyFont="1"/>
    <xf numFmtId="167" fontId="92" fillId="0" borderId="0" xfId="4333" applyNumberFormat="1" applyFont="1"/>
    <xf numFmtId="4" fontId="107" fillId="0" borderId="0" xfId="0" applyNumberFormat="1" applyFont="1"/>
    <xf numFmtId="169" fontId="92" fillId="0" borderId="0" xfId="4333" applyNumberFormat="1" applyFont="1"/>
    <xf numFmtId="37" fontId="92" fillId="0" borderId="0" xfId="4333" applyNumberFormat="1" applyFont="1"/>
    <xf numFmtId="37" fontId="94" fillId="0" borderId="0" xfId="4333" applyNumberFormat="1" applyFont="1"/>
    <xf numFmtId="248" fontId="102" fillId="29" borderId="0" xfId="2845" applyNumberFormat="1" applyFont="1" applyFill="1" applyBorder="1" applyAlignment="1"/>
    <xf numFmtId="247" fontId="92" fillId="0" borderId="0" xfId="6492" applyNumberFormat="1" applyFont="1" applyFill="1"/>
    <xf numFmtId="247" fontId="94" fillId="0" borderId="0" xfId="6492" applyNumberFormat="1" applyFont="1" applyFill="1"/>
    <xf numFmtId="167" fontId="94" fillId="0" borderId="0" xfId="4333" applyNumberFormat="1" applyFont="1"/>
    <xf numFmtId="0" fontId="9" fillId="0" borderId="0" xfId="4985" applyFont="1"/>
    <xf numFmtId="0" fontId="96" fillId="0" borderId="0" xfId="4985" applyFont="1"/>
    <xf numFmtId="3" fontId="9" fillId="0" borderId="0" xfId="4985" applyNumberFormat="1" applyFont="1"/>
    <xf numFmtId="0" fontId="9" fillId="0" borderId="0" xfId="0" applyFont="1" applyFill="1"/>
    <xf numFmtId="0" fontId="9" fillId="0" borderId="0" xfId="4985" applyFont="1"/>
    <xf numFmtId="0" fontId="0" fillId="0" borderId="0" xfId="0"/>
    <xf numFmtId="0" fontId="112" fillId="0" borderId="0" xfId="6493" applyFont="1" applyFill="1" applyBorder="1" applyAlignment="1" applyProtection="1">
      <protection hidden="1"/>
    </xf>
    <xf numFmtId="0" fontId="58" fillId="0" borderId="0" xfId="6493" applyFont="1" applyFill="1" applyBorder="1" applyAlignment="1" applyProtection="1">
      <protection hidden="1"/>
    </xf>
    <xf numFmtId="0" fontId="58" fillId="0" borderId="0" xfId="6493" applyFont="1" applyFill="1" applyBorder="1" applyAlignment="1" applyProtection="1">
      <alignment vertical="top"/>
      <protection hidden="1"/>
    </xf>
    <xf numFmtId="38" fontId="58" fillId="0" borderId="0" xfId="6493" applyNumberFormat="1" applyFont="1" applyFill="1" applyBorder="1" applyAlignment="1" applyProtection="1">
      <alignment vertical="top"/>
      <protection hidden="1"/>
    </xf>
    <xf numFmtId="38" fontId="9" fillId="0" borderId="0" xfId="6493" applyNumberFormat="1" applyFont="1" applyFill="1" applyBorder="1" applyAlignment="1" applyProtection="1">
      <alignment horizontal="right" vertical="top"/>
      <protection hidden="1"/>
    </xf>
    <xf numFmtId="0" fontId="96" fillId="0" borderId="0" xfId="4985" applyFont="1"/>
    <xf numFmtId="3" fontId="110" fillId="0" borderId="0" xfId="6503" applyNumberFormat="1" applyFont="1" applyFill="1" applyAlignment="1">
      <alignment horizontal="left"/>
    </xf>
    <xf numFmtId="3" fontId="106" fillId="0" borderId="18" xfId="6503" applyNumberFormat="1" applyFont="1" applyFill="1" applyBorder="1" applyAlignment="1">
      <alignment horizontal="left"/>
    </xf>
    <xf numFmtId="0" fontId="106" fillId="0" borderId="0" xfId="6493" applyFont="1" applyBorder="1" applyAlignment="1" applyProtection="1">
      <protection hidden="1"/>
    </xf>
    <xf numFmtId="0" fontId="6" fillId="0" borderId="0" xfId="6493" applyFont="1" applyFill="1" applyBorder="1" applyAlignment="1" applyProtection="1">
      <protection hidden="1"/>
    </xf>
    <xf numFmtId="0" fontId="110" fillId="0" borderId="0" xfId="6493" applyFont="1" applyFill="1" applyBorder="1" applyAlignment="1" applyProtection="1">
      <protection hidden="1"/>
    </xf>
    <xf numFmtId="0" fontId="106" fillId="0" borderId="18" xfId="6493" applyFont="1" applyBorder="1" applyAlignment="1" applyProtection="1">
      <alignment vertical="top"/>
      <protection hidden="1"/>
    </xf>
    <xf numFmtId="0" fontId="6" fillId="0" borderId="18" xfId="6493" applyFont="1" applyFill="1" applyBorder="1" applyAlignment="1" applyProtection="1">
      <alignment vertical="top"/>
      <protection hidden="1"/>
    </xf>
    <xf numFmtId="0" fontId="3" fillId="0" borderId="18" xfId="6493" applyFont="1" applyFill="1" applyBorder="1" applyAlignment="1" applyProtection="1">
      <alignment vertical="top"/>
      <protection hidden="1"/>
    </xf>
    <xf numFmtId="0" fontId="106" fillId="0" borderId="0" xfId="6493" applyFont="1" applyFill="1" applyBorder="1" applyAlignment="1" applyProtection="1">
      <alignment vertical="top"/>
      <protection hidden="1"/>
    </xf>
    <xf numFmtId="0" fontId="106" fillId="0" borderId="0" xfId="6493" applyFont="1" applyBorder="1" applyAlignment="1" applyProtection="1">
      <alignment vertical="top"/>
      <protection hidden="1"/>
    </xf>
    <xf numFmtId="0" fontId="6" fillId="0" borderId="0" xfId="6493" applyFont="1" applyFill="1" applyBorder="1" applyAlignment="1" applyProtection="1">
      <alignment vertical="top"/>
      <protection hidden="1"/>
    </xf>
    <xf numFmtId="0" fontId="3" fillId="0" borderId="0" xfId="6493" applyFont="1" applyFill="1" applyBorder="1" applyAlignment="1" applyProtection="1">
      <alignment vertical="top"/>
      <protection hidden="1"/>
    </xf>
    <xf numFmtId="0" fontId="106" fillId="0" borderId="0" xfId="6493" applyFont="1" applyFill="1" applyBorder="1" applyAlignment="1" applyProtection="1">
      <alignment horizontal="right" vertical="top"/>
      <protection hidden="1"/>
    </xf>
    <xf numFmtId="0" fontId="110" fillId="0" borderId="0" xfId="6493" applyFont="1" applyFill="1" applyBorder="1" applyAlignment="1" applyProtection="1">
      <alignment vertical="top"/>
      <protection hidden="1"/>
    </xf>
    <xf numFmtId="0" fontId="106" fillId="0" borderId="0" xfId="4985" applyFont="1"/>
    <xf numFmtId="3" fontId="106" fillId="0" borderId="0" xfId="4985" applyNumberFormat="1" applyFont="1"/>
    <xf numFmtId="0" fontId="110" fillId="0" borderId="19" xfId="4985" applyFont="1" applyBorder="1" applyAlignment="1">
      <alignment horizontal="center"/>
    </xf>
    <xf numFmtId="0" fontId="106" fillId="0" borderId="34" xfId="4985" applyFont="1" applyBorder="1"/>
    <xf numFmtId="0" fontId="106" fillId="0" borderId="4" xfId="4985" applyFont="1" applyBorder="1"/>
    <xf numFmtId="0" fontId="106" fillId="0" borderId="35" xfId="4985" applyFont="1" applyBorder="1" applyAlignment="1">
      <alignment horizontal="center"/>
    </xf>
    <xf numFmtId="0" fontId="110" fillId="0" borderId="1" xfId="4985" applyFont="1" applyBorder="1" applyAlignment="1">
      <alignment horizontal="center"/>
    </xf>
    <xf numFmtId="0" fontId="106" fillId="0" borderId="1" xfId="4985" applyFont="1" applyBorder="1"/>
    <xf numFmtId="3" fontId="3" fillId="0" borderId="34" xfId="4985" applyNumberFormat="1" applyFont="1" applyBorder="1"/>
    <xf numFmtId="3" fontId="3" fillId="0" borderId="4" xfId="4985" applyNumberFormat="1" applyFont="1" applyBorder="1"/>
    <xf numFmtId="247" fontId="3" fillId="0" borderId="35" xfId="3111" applyNumberFormat="1" applyFont="1" applyBorder="1"/>
    <xf numFmtId="247" fontId="3" fillId="0" borderId="35" xfId="3111" applyNumberFormat="1" applyFont="1" applyFill="1" applyBorder="1"/>
    <xf numFmtId="3" fontId="6" fillId="0" borderId="1" xfId="4985" applyNumberFormat="1" applyFont="1" applyBorder="1"/>
    <xf numFmtId="0" fontId="3" fillId="0" borderId="34" xfId="4985" applyFont="1" applyBorder="1"/>
    <xf numFmtId="0" fontId="3" fillId="0" borderId="4" xfId="4985" applyFont="1" applyBorder="1"/>
    <xf numFmtId="0" fontId="3" fillId="0" borderId="35" xfId="4985" applyFont="1" applyBorder="1"/>
    <xf numFmtId="247" fontId="70" fillId="0" borderId="35" xfId="3111" applyNumberFormat="1" applyFont="1" applyBorder="1"/>
    <xf numFmtId="247" fontId="103" fillId="29" borderId="0" xfId="2845" applyNumberFormat="1" applyFont="1" applyFill="1" applyBorder="1" applyAlignment="1">
      <alignment vertical="center"/>
    </xf>
    <xf numFmtId="247" fontId="94" fillId="0" borderId="0" xfId="6492" applyNumberFormat="1" applyFont="1"/>
    <xf numFmtId="167" fontId="9" fillId="0" borderId="0" xfId="6494" applyNumberFormat="1" applyFont="1" applyFill="1" applyAlignment="1">
      <alignment vertical="top"/>
    </xf>
    <xf numFmtId="167" fontId="113" fillId="0" borderId="0" xfId="6494" applyNumberFormat="1" applyFont="1" applyFill="1" applyAlignment="1">
      <alignment vertical="top"/>
    </xf>
    <xf numFmtId="0" fontId="114" fillId="0" borderId="0" xfId="4357" applyFont="1" applyAlignment="1">
      <alignment horizontal="centerContinuous"/>
    </xf>
    <xf numFmtId="0" fontId="113" fillId="0" borderId="0" xfId="6494" quotePrefix="1" applyNumberFormat="1" applyFont="1" applyFill="1" applyAlignment="1">
      <alignment horizontal="left" vertical="top"/>
    </xf>
    <xf numFmtId="0" fontId="9" fillId="0" borderId="0" xfId="6494" quotePrefix="1" applyNumberFormat="1" applyFont="1" applyFill="1" applyAlignment="1">
      <alignment horizontal="left" vertical="top"/>
    </xf>
    <xf numFmtId="3" fontId="96" fillId="0" borderId="0" xfId="6493" applyNumberFormat="1" applyFont="1" applyFill="1" applyBorder="1" applyAlignment="1" applyProtection="1">
      <protection hidden="1"/>
    </xf>
    <xf numFmtId="0" fontId="96" fillId="0" borderId="0" xfId="6493" applyNumberFormat="1" applyFont="1" applyFill="1" applyBorder="1" applyAlignment="1" applyProtection="1">
      <protection hidden="1"/>
    </xf>
    <xf numFmtId="0" fontId="9" fillId="0" borderId="0" xfId="6493" applyNumberFormat="1" applyFont="1" applyFill="1" applyBorder="1" applyAlignment="1" applyProtection="1">
      <protection hidden="1"/>
    </xf>
    <xf numFmtId="0" fontId="96" fillId="0" borderId="0" xfId="6493" applyNumberFormat="1" applyFont="1" applyFill="1" applyBorder="1" applyAlignment="1" applyProtection="1">
      <alignment horizontal="right"/>
      <protection hidden="1"/>
    </xf>
    <xf numFmtId="38" fontId="96" fillId="0" borderId="0" xfId="6493" applyNumberFormat="1" applyFont="1" applyFill="1" applyBorder="1" applyAlignment="1" applyProtection="1">
      <alignment horizontal="right"/>
      <protection hidden="1"/>
    </xf>
    <xf numFmtId="0" fontId="96" fillId="0" borderId="0" xfId="6493" applyNumberFormat="1" applyFont="1" applyFill="1" applyBorder="1" applyAlignment="1" applyProtection="1">
      <alignment horizontal="centerContinuous"/>
      <protection hidden="1"/>
    </xf>
    <xf numFmtId="0" fontId="9" fillId="0" borderId="0" xfId="6493" applyNumberFormat="1" applyFont="1" applyFill="1" applyBorder="1" applyAlignment="1" applyProtection="1">
      <alignment horizontal="centerContinuous"/>
      <protection hidden="1"/>
    </xf>
    <xf numFmtId="247" fontId="9" fillId="0" borderId="0" xfId="3111" applyNumberFormat="1" applyFont="1" applyFill="1" applyBorder="1" applyAlignment="1" applyProtection="1">
      <protection hidden="1"/>
    </xf>
    <xf numFmtId="0" fontId="9" fillId="0" borderId="0" xfId="6493" applyNumberFormat="1" applyFont="1" applyFill="1" applyBorder="1" applyAlignment="1" applyProtection="1">
      <alignment vertical="top"/>
      <protection hidden="1"/>
    </xf>
    <xf numFmtId="0" fontId="9" fillId="0" borderId="0" xfId="6493" applyNumberFormat="1" applyFont="1" applyFill="1" applyBorder="1" applyAlignment="1" applyProtection="1">
      <alignment horizontal="right" vertical="top"/>
      <protection hidden="1"/>
    </xf>
    <xf numFmtId="0" fontId="96" fillId="0" borderId="0" xfId="6493" applyNumberFormat="1" applyFont="1" applyFill="1" applyBorder="1" applyAlignment="1" applyProtection="1">
      <alignment horizontal="centerContinuous" vertical="top"/>
      <protection hidden="1"/>
    </xf>
    <xf numFmtId="247" fontId="9" fillId="0" borderId="0" xfId="3111" applyNumberFormat="1" applyFont="1" applyFill="1" applyBorder="1" applyAlignment="1" applyProtection="1">
      <alignment vertical="top"/>
      <protection hidden="1"/>
    </xf>
    <xf numFmtId="3" fontId="9" fillId="0" borderId="0" xfId="6493" applyNumberFormat="1" applyFont="1" applyFill="1" applyBorder="1" applyAlignment="1" applyProtection="1">
      <alignment vertical="top"/>
      <protection hidden="1"/>
    </xf>
    <xf numFmtId="0" fontId="96" fillId="0" borderId="0" xfId="6493" applyNumberFormat="1" applyFont="1" applyFill="1" applyBorder="1" applyAlignment="1" applyProtection="1">
      <alignment vertical="top"/>
      <protection hidden="1"/>
    </xf>
    <xf numFmtId="0" fontId="96" fillId="0" borderId="0" xfId="6494" applyNumberFormat="1" applyFont="1" applyFill="1" applyAlignment="1">
      <alignment horizontal="center" vertical="top"/>
    </xf>
    <xf numFmtId="0" fontId="94" fillId="0" borderId="0" xfId="6494" quotePrefix="1" applyNumberFormat="1" applyFont="1" applyFill="1" applyAlignment="1">
      <alignment horizontal="center" vertical="top"/>
    </xf>
    <xf numFmtId="0" fontId="96" fillId="0" borderId="0" xfId="6494" applyNumberFormat="1" applyFont="1" applyFill="1" applyAlignment="1">
      <alignment horizontal="left" vertical="top"/>
    </xf>
    <xf numFmtId="0" fontId="96" fillId="0" borderId="0" xfId="6494" applyNumberFormat="1" applyFont="1" applyFill="1" applyAlignment="1">
      <alignment vertical="top"/>
    </xf>
    <xf numFmtId="0" fontId="9" fillId="0" borderId="0" xfId="6494" applyNumberFormat="1" applyFont="1" applyFill="1" applyAlignment="1">
      <alignment vertical="top"/>
    </xf>
    <xf numFmtId="14" fontId="96" fillId="0" borderId="0" xfId="6494" applyNumberFormat="1" applyFont="1" applyFill="1" applyAlignment="1">
      <alignment horizontal="right" vertical="top"/>
    </xf>
    <xf numFmtId="0" fontId="9" fillId="0" borderId="0" xfId="6494" applyNumberFormat="1" applyFont="1" applyFill="1" applyBorder="1" applyAlignment="1">
      <alignment vertical="top"/>
    </xf>
    <xf numFmtId="0" fontId="58" fillId="0" borderId="0" xfId="6494" applyNumberFormat="1" applyFont="1" applyFill="1" applyAlignment="1">
      <alignment vertical="top"/>
    </xf>
    <xf numFmtId="247" fontId="9" fillId="0" borderId="0" xfId="3111" applyNumberFormat="1" applyFont="1" applyFill="1" applyAlignment="1">
      <alignment vertical="top"/>
    </xf>
    <xf numFmtId="0" fontId="94" fillId="0" borderId="0" xfId="6494" applyNumberFormat="1" applyFont="1" applyFill="1" applyAlignment="1">
      <alignment horizontal="left" vertical="top"/>
    </xf>
    <xf numFmtId="0" fontId="115" fillId="0" borderId="0" xfId="6494" applyNumberFormat="1" applyFont="1" applyFill="1" applyAlignment="1">
      <alignment vertical="top"/>
    </xf>
    <xf numFmtId="0" fontId="96" fillId="0" borderId="0" xfId="6494" applyNumberFormat="1" applyFont="1" applyFill="1" applyBorder="1" applyAlignment="1">
      <alignment horizontal="center" vertical="top"/>
    </xf>
    <xf numFmtId="0" fontId="96" fillId="0" borderId="0" xfId="6494" applyNumberFormat="1" applyFont="1" applyFill="1" applyAlignment="1">
      <alignment horizontal="right" vertical="top"/>
    </xf>
    <xf numFmtId="0" fontId="9" fillId="0" borderId="0" xfId="6494" quotePrefix="1" applyNumberFormat="1" applyFont="1" applyFill="1" applyAlignment="1">
      <alignment horizontal="center" vertical="top"/>
    </xf>
    <xf numFmtId="0" fontId="9" fillId="0" borderId="0" xfId="6494" applyNumberFormat="1" applyFont="1" applyFill="1" applyAlignment="1">
      <alignment horizontal="left" vertical="top"/>
    </xf>
    <xf numFmtId="37" fontId="9" fillId="0" borderId="0" xfId="6494" applyNumberFormat="1" applyFont="1" applyFill="1" applyBorder="1" applyAlignment="1">
      <alignment vertical="top"/>
    </xf>
    <xf numFmtId="37" fontId="9" fillId="0" borderId="0" xfId="6494" applyNumberFormat="1" applyFont="1" applyFill="1" applyAlignment="1">
      <alignment vertical="top"/>
    </xf>
    <xf numFmtId="0" fontId="116" fillId="0" borderId="0" xfId="6494" applyNumberFormat="1" applyFont="1" applyFill="1" applyAlignment="1">
      <alignment horizontal="left" vertical="top"/>
    </xf>
    <xf numFmtId="0" fontId="115" fillId="0" borderId="0" xfId="6494" applyNumberFormat="1" applyFont="1" applyFill="1" applyAlignment="1">
      <alignment horizontal="left" vertical="top"/>
    </xf>
    <xf numFmtId="0" fontId="115" fillId="0" borderId="0" xfId="6494" applyNumberFormat="1" applyFont="1" applyFill="1" applyBorder="1" applyAlignment="1">
      <alignment horizontal="center" vertical="top"/>
    </xf>
    <xf numFmtId="0" fontId="113" fillId="0" borderId="0" xfId="6494" applyNumberFormat="1" applyFont="1" applyFill="1" applyAlignment="1">
      <alignment vertical="top"/>
    </xf>
    <xf numFmtId="0" fontId="113" fillId="0" borderId="0" xfId="6494" applyNumberFormat="1" applyFont="1" applyFill="1" applyBorder="1" applyAlignment="1">
      <alignment vertical="top"/>
    </xf>
    <xf numFmtId="0" fontId="113" fillId="0" borderId="0" xfId="6494" applyNumberFormat="1" applyFont="1" applyFill="1" applyAlignment="1">
      <alignment horizontal="left" vertical="top"/>
    </xf>
    <xf numFmtId="37" fontId="113" fillId="0" borderId="0" xfId="6494" applyNumberFormat="1" applyFont="1" applyFill="1" applyAlignment="1">
      <alignment vertical="top"/>
    </xf>
    <xf numFmtId="167" fontId="68" fillId="0" borderId="0" xfId="6494" applyNumberFormat="1" applyFont="1" applyFill="1" applyAlignment="1">
      <alignment vertical="top"/>
    </xf>
    <xf numFmtId="0" fontId="68" fillId="0" borderId="0" xfId="6494" applyNumberFormat="1" applyFont="1" applyFill="1" applyAlignment="1">
      <alignment vertical="top"/>
    </xf>
    <xf numFmtId="247" fontId="113" fillId="0" borderId="0" xfId="3111" applyNumberFormat="1" applyFont="1" applyFill="1" applyAlignment="1">
      <alignment vertical="top"/>
    </xf>
    <xf numFmtId="0" fontId="96" fillId="0" borderId="0" xfId="6494" applyNumberFormat="1" applyFont="1" applyFill="1" applyBorder="1" applyAlignment="1">
      <alignment horizontal="left" vertical="top"/>
    </xf>
    <xf numFmtId="37" fontId="96" fillId="0" borderId="0" xfId="6494" applyNumberFormat="1" applyFont="1" applyFill="1" applyBorder="1" applyAlignment="1">
      <alignment vertical="top"/>
    </xf>
    <xf numFmtId="38" fontId="58" fillId="0" borderId="0" xfId="6494" applyNumberFormat="1" applyFont="1" applyFill="1" applyAlignment="1">
      <alignment vertical="top"/>
    </xf>
    <xf numFmtId="167" fontId="96" fillId="0" borderId="0" xfId="6494" applyNumberFormat="1" applyFont="1" applyFill="1" applyBorder="1" applyAlignment="1">
      <alignment vertical="top"/>
    </xf>
    <xf numFmtId="0" fontId="94" fillId="0" borderId="0" xfId="6494" applyNumberFormat="1" applyFont="1" applyFill="1" applyAlignment="1">
      <alignment horizontal="center" vertical="top"/>
    </xf>
    <xf numFmtId="167" fontId="58" fillId="0" borderId="0" xfId="6494" applyNumberFormat="1" applyFont="1" applyFill="1" applyAlignment="1">
      <alignment vertical="top"/>
    </xf>
    <xf numFmtId="0" fontId="9" fillId="0" borderId="0" xfId="6494" applyNumberFormat="1" applyFont="1" applyFill="1" applyAlignment="1">
      <alignment horizontal="right" vertical="top"/>
    </xf>
    <xf numFmtId="0" fontId="96" fillId="0" borderId="0" xfId="6494" quotePrefix="1" applyNumberFormat="1" applyFont="1" applyFill="1" applyAlignment="1">
      <alignment horizontal="left" vertical="top"/>
    </xf>
    <xf numFmtId="0" fontId="96" fillId="0" borderId="0" xfId="6494" applyNumberFormat="1" applyFont="1" applyFill="1" applyAlignment="1">
      <alignment horizontal="left" vertical="top"/>
    </xf>
    <xf numFmtId="167" fontId="9" fillId="0" borderId="0" xfId="6494" applyNumberFormat="1" applyFont="1" applyFill="1" applyAlignment="1">
      <alignment horizontal="right" vertical="top"/>
    </xf>
    <xf numFmtId="0" fontId="96" fillId="0" borderId="0" xfId="6494" applyNumberFormat="1" applyFont="1" applyFill="1" applyAlignment="1">
      <alignment vertical="top"/>
    </xf>
    <xf numFmtId="0" fontId="5" fillId="0" borderId="0" xfId="6494" applyNumberFormat="1" applyFont="1" applyFill="1" applyAlignment="1">
      <alignment horizontal="left" vertical="top"/>
    </xf>
    <xf numFmtId="0" fontId="9" fillId="0" borderId="0" xfId="6494" applyNumberFormat="1" applyFont="1" applyFill="1" applyAlignment="1">
      <alignment vertical="top"/>
    </xf>
    <xf numFmtId="0" fontId="96" fillId="0" borderId="0" xfId="6494" applyNumberFormat="1" applyFont="1" applyFill="1" applyBorder="1" applyAlignment="1">
      <alignment vertical="top"/>
    </xf>
    <xf numFmtId="167" fontId="96" fillId="0" borderId="0" xfId="6494" applyNumberFormat="1" applyFont="1" applyFill="1" applyAlignment="1">
      <alignment vertical="top"/>
    </xf>
    <xf numFmtId="38" fontId="112" fillId="0" borderId="0" xfId="6494" applyNumberFormat="1" applyFont="1" applyFill="1" applyAlignment="1">
      <alignment vertical="top"/>
    </xf>
    <xf numFmtId="3" fontId="112" fillId="0" borderId="0" xfId="6494" applyNumberFormat="1" applyFont="1" applyFill="1" applyAlignment="1">
      <alignment vertical="top"/>
    </xf>
    <xf numFmtId="0" fontId="112" fillId="0" borderId="0" xfId="6494" applyNumberFormat="1" applyFont="1" applyFill="1" applyAlignment="1">
      <alignment vertical="top"/>
    </xf>
    <xf numFmtId="247" fontId="96" fillId="0" borderId="0" xfId="3111" applyNumberFormat="1" applyFont="1" applyFill="1" applyAlignment="1">
      <alignment vertical="top"/>
    </xf>
    <xf numFmtId="0" fontId="9" fillId="0" borderId="0" xfId="6494" quotePrefix="1" applyNumberFormat="1" applyFont="1" applyFill="1" applyAlignment="1">
      <alignment vertical="top"/>
    </xf>
    <xf numFmtId="3" fontId="58" fillId="0" borderId="0" xfId="6494" applyNumberFormat="1" applyFont="1" applyFill="1" applyAlignment="1">
      <alignment vertical="top"/>
    </xf>
    <xf numFmtId="0" fontId="117" fillId="0" borderId="0" xfId="6494" applyNumberFormat="1" applyFont="1" applyFill="1" applyAlignment="1">
      <alignment vertical="top"/>
    </xf>
    <xf numFmtId="0" fontId="96" fillId="0" borderId="0" xfId="6494" quotePrefix="1" applyNumberFormat="1" applyFont="1" applyFill="1" applyAlignment="1">
      <alignment vertical="top"/>
    </xf>
    <xf numFmtId="0" fontId="94" fillId="31" borderId="0" xfId="6494" applyNumberFormat="1" applyFont="1" applyFill="1" applyAlignment="1">
      <alignment horizontal="left" vertical="top"/>
    </xf>
    <xf numFmtId="0" fontId="96" fillId="31" borderId="0" xfId="6494" applyNumberFormat="1" applyFont="1" applyFill="1" applyAlignment="1">
      <alignment horizontal="left" vertical="top"/>
    </xf>
    <xf numFmtId="0" fontId="96" fillId="31" borderId="0" xfId="6494" quotePrefix="1" applyNumberFormat="1" applyFont="1" applyFill="1" applyAlignment="1">
      <alignment vertical="top"/>
    </xf>
    <xf numFmtId="0" fontId="96" fillId="31" borderId="0" xfId="6494" applyNumberFormat="1" applyFont="1" applyFill="1" applyAlignment="1">
      <alignment vertical="top"/>
    </xf>
    <xf numFmtId="0" fontId="96" fillId="31" borderId="0" xfId="6494" applyNumberFormat="1" applyFont="1" applyFill="1" applyBorder="1" applyAlignment="1">
      <alignment vertical="top"/>
    </xf>
    <xf numFmtId="167" fontId="96" fillId="31" borderId="0" xfId="6494" applyNumberFormat="1" applyFont="1" applyFill="1" applyAlignment="1">
      <alignment vertical="top"/>
    </xf>
    <xf numFmtId="38" fontId="112" fillId="31" borderId="0" xfId="6494" applyNumberFormat="1" applyFont="1" applyFill="1" applyAlignment="1">
      <alignment vertical="top"/>
    </xf>
    <xf numFmtId="0" fontId="112" fillId="31" borderId="0" xfId="6494" applyNumberFormat="1" applyFont="1" applyFill="1" applyAlignment="1">
      <alignment vertical="top"/>
    </xf>
    <xf numFmtId="247" fontId="96" fillId="31" borderId="0" xfId="3111" applyNumberFormat="1" applyFont="1" applyFill="1" applyAlignment="1">
      <alignment vertical="top"/>
    </xf>
    <xf numFmtId="0" fontId="9" fillId="0" borderId="0" xfId="6495" applyNumberFormat="1" applyFont="1" applyFill="1" applyAlignment="1">
      <alignment vertical="top"/>
    </xf>
    <xf numFmtId="0" fontId="9" fillId="0" borderId="0" xfId="6494" applyNumberFormat="1" applyFont="1" applyFill="1" applyBorder="1" applyAlignment="1">
      <alignment horizontal="center" vertical="top"/>
    </xf>
    <xf numFmtId="0" fontId="119" fillId="0" borderId="0" xfId="6494" applyNumberFormat="1" applyFont="1" applyFill="1" applyAlignment="1">
      <alignment vertical="top"/>
    </xf>
    <xf numFmtId="37" fontId="58" fillId="0" borderId="0" xfId="6494" applyNumberFormat="1" applyFont="1" applyFill="1" applyAlignment="1">
      <alignment vertical="top"/>
    </xf>
    <xf numFmtId="0" fontId="96" fillId="0" borderId="0" xfId="6495" applyNumberFormat="1" applyFont="1" applyFill="1" applyAlignment="1">
      <alignment vertical="top"/>
    </xf>
    <xf numFmtId="0" fontId="113" fillId="0" borderId="0" xfId="6495" applyNumberFormat="1" applyFont="1" applyFill="1" applyAlignment="1">
      <alignment vertical="top"/>
    </xf>
    <xf numFmtId="0" fontId="120" fillId="0" borderId="0" xfId="6494" applyNumberFormat="1" applyFont="1" applyFill="1" applyAlignment="1">
      <alignment horizontal="left" vertical="top"/>
    </xf>
    <xf numFmtId="0" fontId="121" fillId="0" borderId="0" xfId="6494" applyNumberFormat="1" applyFont="1" applyFill="1" applyBorder="1" applyAlignment="1">
      <alignment vertical="top"/>
    </xf>
    <xf numFmtId="0" fontId="121" fillId="0" borderId="20" xfId="6495" applyNumberFormat="1" applyFont="1" applyFill="1" applyBorder="1" applyAlignment="1">
      <alignment vertical="top"/>
    </xf>
    <xf numFmtId="0" fontId="120" fillId="0" borderId="0" xfId="6494" applyNumberFormat="1" applyFont="1" applyFill="1" applyBorder="1" applyAlignment="1">
      <alignment horizontal="center" vertical="top"/>
    </xf>
    <xf numFmtId="0" fontId="121" fillId="0" borderId="0" xfId="6494" applyNumberFormat="1" applyFont="1" applyFill="1" applyAlignment="1">
      <alignment vertical="top"/>
    </xf>
    <xf numFmtId="247" fontId="121" fillId="0" borderId="0" xfId="3111" applyNumberFormat="1" applyFont="1" applyFill="1" applyAlignment="1">
      <alignment vertical="top"/>
    </xf>
    <xf numFmtId="0" fontId="121" fillId="0" borderId="18" xfId="6494" applyNumberFormat="1" applyFont="1" applyFill="1" applyBorder="1" applyAlignment="1">
      <alignment vertical="top"/>
    </xf>
    <xf numFmtId="0" fontId="121" fillId="0" borderId="18" xfId="6495" applyNumberFormat="1" applyFont="1" applyFill="1" applyBorder="1" applyAlignment="1">
      <alignment vertical="top"/>
    </xf>
    <xf numFmtId="0" fontId="121" fillId="0" borderId="0" xfId="6494" applyNumberFormat="1" applyFont="1" applyFill="1" applyBorder="1" applyAlignment="1">
      <alignment horizontal="center" vertical="top"/>
    </xf>
    <xf numFmtId="3" fontId="122" fillId="0" borderId="8" xfId="3111" applyNumberFormat="1" applyFont="1" applyFill="1" applyBorder="1" applyAlignment="1">
      <alignment vertical="top"/>
    </xf>
    <xf numFmtId="3" fontId="122" fillId="0" borderId="0" xfId="3111" applyNumberFormat="1" applyFont="1" applyFill="1" applyBorder="1" applyAlignment="1">
      <alignment vertical="top"/>
    </xf>
    <xf numFmtId="3" fontId="122" fillId="0" borderId="36" xfId="3111" applyNumberFormat="1" applyFont="1" applyFill="1" applyBorder="1" applyAlignment="1">
      <alignment vertical="top"/>
    </xf>
    <xf numFmtId="0" fontId="121" fillId="0" borderId="0" xfId="6495" applyNumberFormat="1" applyFont="1" applyFill="1" applyBorder="1" applyAlignment="1">
      <alignment vertical="top"/>
    </xf>
    <xf numFmtId="0" fontId="120" fillId="0" borderId="13" xfId="6496" applyNumberFormat="1" applyFont="1" applyFill="1" applyBorder="1" applyAlignment="1">
      <alignment vertical="top"/>
    </xf>
    <xf numFmtId="0" fontId="121" fillId="0" borderId="13" xfId="6495" applyNumberFormat="1" applyFont="1" applyFill="1" applyBorder="1" applyAlignment="1">
      <alignment vertical="top"/>
    </xf>
    <xf numFmtId="0" fontId="121" fillId="0" borderId="0" xfId="6494" applyNumberFormat="1" applyFont="1" applyFill="1" applyBorder="1" applyAlignment="1">
      <alignment vertical="top" shrinkToFit="1"/>
    </xf>
    <xf numFmtId="3" fontId="5" fillId="0" borderId="8" xfId="3111" applyNumberFormat="1" applyFont="1" applyFill="1" applyBorder="1" applyAlignment="1">
      <alignment vertical="top"/>
    </xf>
    <xf numFmtId="3" fontId="5" fillId="0" borderId="0" xfId="3111" applyNumberFormat="1" applyFont="1" applyFill="1" applyBorder="1" applyAlignment="1">
      <alignment vertical="top"/>
    </xf>
    <xf numFmtId="3" fontId="5" fillId="0" borderId="36" xfId="3111" applyNumberFormat="1" applyFont="1" applyFill="1" applyBorder="1" applyAlignment="1">
      <alignment vertical="top"/>
    </xf>
    <xf numFmtId="0" fontId="121" fillId="0" borderId="0" xfId="6494" applyNumberFormat="1" applyFont="1" applyFill="1" applyAlignment="1">
      <alignment horizontal="left" vertical="top"/>
    </xf>
    <xf numFmtId="0" fontId="121" fillId="0" borderId="0" xfId="6496" applyNumberFormat="1" applyFont="1" applyFill="1" applyAlignment="1">
      <alignment vertical="top"/>
    </xf>
    <xf numFmtId="0" fontId="121" fillId="0" borderId="0" xfId="6495" applyNumberFormat="1" applyFont="1" applyFill="1" applyAlignment="1">
      <alignment vertical="top"/>
    </xf>
    <xf numFmtId="3" fontId="121" fillId="0" borderId="0" xfId="6494" applyNumberFormat="1" applyFont="1" applyFill="1" applyAlignment="1">
      <alignment vertical="top" shrinkToFit="1"/>
    </xf>
    <xf numFmtId="3" fontId="121" fillId="0" borderId="0" xfId="6494" applyNumberFormat="1" applyFont="1" applyFill="1" applyAlignment="1">
      <alignment vertical="top"/>
    </xf>
    <xf numFmtId="3" fontId="121" fillId="0" borderId="0" xfId="6495" applyNumberFormat="1" applyFont="1" applyFill="1" applyAlignment="1">
      <alignment vertical="top" shrinkToFit="1"/>
    </xf>
    <xf numFmtId="0" fontId="123" fillId="0" borderId="0" xfId="6494" applyNumberFormat="1" applyFont="1" applyFill="1" applyAlignment="1">
      <alignment horizontal="left" vertical="top"/>
    </xf>
    <xf numFmtId="0" fontId="123" fillId="0" borderId="0" xfId="6494" applyNumberFormat="1" applyFont="1" applyFill="1" applyBorder="1" applyAlignment="1">
      <alignment vertical="top"/>
    </xf>
    <xf numFmtId="0" fontId="123" fillId="0" borderId="0" xfId="6496" applyNumberFormat="1" applyFont="1" applyFill="1" applyAlignment="1">
      <alignment vertical="top"/>
    </xf>
    <xf numFmtId="0" fontId="123" fillId="0" borderId="0" xfId="6495" applyNumberFormat="1" applyFont="1" applyFill="1" applyAlignment="1">
      <alignment vertical="top"/>
    </xf>
    <xf numFmtId="3" fontId="123" fillId="0" borderId="0" xfId="6494" applyNumberFormat="1" applyFont="1" applyFill="1" applyAlignment="1">
      <alignment vertical="top" shrinkToFit="1"/>
    </xf>
    <xf numFmtId="247" fontId="122" fillId="0" borderId="8" xfId="3111" applyNumberFormat="1" applyFont="1" applyFill="1" applyBorder="1" applyAlignment="1">
      <alignment vertical="top"/>
    </xf>
    <xf numFmtId="247" fontId="122" fillId="0" borderId="0" xfId="3111" applyNumberFormat="1" applyFont="1" applyFill="1" applyBorder="1" applyAlignment="1">
      <alignment vertical="top"/>
    </xf>
    <xf numFmtId="247" fontId="122" fillId="0" borderId="36" xfId="3111" applyNumberFormat="1" applyFont="1" applyFill="1" applyBorder="1" applyAlignment="1">
      <alignment vertical="top"/>
    </xf>
    <xf numFmtId="247" fontId="123" fillId="0" borderId="0" xfId="3111" applyNumberFormat="1" applyFont="1" applyFill="1" applyAlignment="1">
      <alignment vertical="top"/>
    </xf>
    <xf numFmtId="0" fontId="123" fillId="0" borderId="0" xfId="6494" applyNumberFormat="1" applyFont="1" applyFill="1" applyAlignment="1">
      <alignment vertical="top"/>
    </xf>
    <xf numFmtId="3" fontId="123" fillId="0" borderId="0" xfId="6495" applyNumberFormat="1" applyFont="1" applyFill="1" applyAlignment="1">
      <alignment vertical="top" shrinkToFit="1"/>
    </xf>
    <xf numFmtId="253" fontId="121" fillId="0" borderId="0" xfId="6494" applyNumberFormat="1" applyFont="1" applyFill="1" applyAlignment="1">
      <alignment horizontal="left" vertical="top"/>
    </xf>
    <xf numFmtId="253" fontId="121" fillId="0" borderId="0" xfId="6494" applyNumberFormat="1" applyFont="1" applyFill="1" applyBorder="1" applyAlignment="1">
      <alignment vertical="top"/>
    </xf>
    <xf numFmtId="253" fontId="121" fillId="0" borderId="0" xfId="6496" applyNumberFormat="1" applyFont="1" applyFill="1" applyAlignment="1">
      <alignment vertical="top"/>
    </xf>
    <xf numFmtId="253" fontId="121" fillId="0" borderId="0" xfId="6495" applyNumberFormat="1" applyFont="1" applyFill="1" applyAlignment="1">
      <alignment vertical="top"/>
    </xf>
    <xf numFmtId="253" fontId="121" fillId="0" borderId="0" xfId="6495" applyNumberFormat="1" applyFont="1" applyFill="1" applyAlignment="1">
      <alignment vertical="top" shrinkToFit="1"/>
    </xf>
    <xf numFmtId="253" fontId="121" fillId="0" borderId="0" xfId="3111" applyNumberFormat="1" applyFont="1" applyFill="1" applyAlignment="1">
      <alignment vertical="top"/>
    </xf>
    <xf numFmtId="253" fontId="121" fillId="0" borderId="0" xfId="6494" applyNumberFormat="1" applyFont="1" applyFill="1" applyAlignment="1">
      <alignment vertical="top"/>
    </xf>
    <xf numFmtId="0" fontId="121" fillId="0" borderId="9" xfId="6496" applyNumberFormat="1" applyFont="1" applyFill="1" applyBorder="1" applyAlignment="1">
      <alignment vertical="top"/>
    </xf>
    <xf numFmtId="0" fontId="121" fillId="0" borderId="3" xfId="6495" applyNumberFormat="1" applyFont="1" applyFill="1" applyBorder="1" applyAlignment="1">
      <alignment vertical="top"/>
    </xf>
    <xf numFmtId="0" fontId="121" fillId="0" borderId="3" xfId="6494" applyNumberFormat="1" applyFont="1" applyFill="1" applyBorder="1" applyAlignment="1">
      <alignment vertical="top"/>
    </xf>
    <xf numFmtId="252" fontId="121" fillId="0" borderId="9" xfId="0" applyNumberFormat="1" applyFont="1" applyFill="1" applyBorder="1" applyAlignment="1">
      <alignment vertical="top"/>
    </xf>
    <xf numFmtId="252" fontId="121" fillId="0" borderId="3" xfId="0" applyNumberFormat="1" applyFont="1" applyFill="1" applyBorder="1" applyAlignment="1">
      <alignment vertical="top"/>
    </xf>
    <xf numFmtId="252" fontId="121" fillId="0" borderId="38" xfId="0" applyNumberFormat="1" applyFont="1" applyFill="1" applyBorder="1" applyAlignment="1">
      <alignment vertical="top"/>
    </xf>
    <xf numFmtId="252" fontId="121" fillId="0" borderId="9" xfId="6495" applyNumberFormat="1" applyFont="1" applyFill="1" applyBorder="1" applyAlignment="1">
      <alignment vertical="top"/>
    </xf>
    <xf numFmtId="252" fontId="121" fillId="0" borderId="3" xfId="6495" applyNumberFormat="1" applyFont="1" applyFill="1" applyBorder="1" applyAlignment="1">
      <alignment vertical="top"/>
    </xf>
    <xf numFmtId="252" fontId="121" fillId="0" borderId="38" xfId="6495" applyNumberFormat="1" applyFont="1" applyFill="1" applyBorder="1" applyAlignment="1">
      <alignment vertical="top"/>
    </xf>
    <xf numFmtId="252" fontId="121" fillId="0" borderId="9" xfId="6494" applyNumberFormat="1" applyFont="1" applyFill="1" applyBorder="1" applyAlignment="1">
      <alignment vertical="top"/>
    </xf>
    <xf numFmtId="252" fontId="121" fillId="0" borderId="3" xfId="6494" applyNumberFormat="1" applyFont="1" applyFill="1" applyBorder="1" applyAlignment="1">
      <alignment vertical="top"/>
    </xf>
    <xf numFmtId="0" fontId="120" fillId="0" borderId="28" xfId="6496" applyNumberFormat="1" applyFont="1" applyFill="1" applyBorder="1" applyAlignment="1">
      <alignment vertical="top"/>
    </xf>
    <xf numFmtId="0" fontId="120" fillId="0" borderId="29" xfId="6495" applyNumberFormat="1" applyFont="1" applyFill="1" applyBorder="1" applyAlignment="1">
      <alignment vertical="top"/>
    </xf>
    <xf numFmtId="0" fontId="120" fillId="0" borderId="29" xfId="6494" applyNumberFormat="1" applyFont="1" applyFill="1" applyBorder="1" applyAlignment="1">
      <alignment vertical="top"/>
    </xf>
    <xf numFmtId="3" fontId="120" fillId="0" borderId="0" xfId="6495" applyNumberFormat="1" applyFont="1" applyFill="1" applyBorder="1" applyAlignment="1">
      <alignment vertical="top"/>
    </xf>
    <xf numFmtId="0" fontId="120" fillId="0" borderId="0" xfId="6494" applyNumberFormat="1" applyFont="1" applyFill="1" applyBorder="1" applyAlignment="1">
      <alignment vertical="top"/>
    </xf>
    <xf numFmtId="0" fontId="120" fillId="0" borderId="13" xfId="6495" applyNumberFormat="1" applyFont="1" applyFill="1" applyBorder="1" applyAlignment="1">
      <alignment vertical="top"/>
    </xf>
    <xf numFmtId="0" fontId="120" fillId="0" borderId="13" xfId="6495" applyNumberFormat="1" applyFont="1" applyFill="1" applyBorder="1" applyAlignment="1">
      <alignment vertical="top" shrinkToFit="1"/>
    </xf>
    <xf numFmtId="0" fontId="120" fillId="0" borderId="0" xfId="6494" applyNumberFormat="1" applyFont="1" applyFill="1" applyBorder="1" applyAlignment="1">
      <alignment vertical="top" shrinkToFit="1"/>
    </xf>
    <xf numFmtId="0" fontId="120" fillId="0" borderId="0" xfId="6494" applyNumberFormat="1" applyFont="1" applyFill="1" applyAlignment="1">
      <alignment vertical="top"/>
    </xf>
    <xf numFmtId="247" fontId="120" fillId="0" borderId="0" xfId="3111" applyNumberFormat="1" applyFont="1" applyFill="1" applyAlignment="1">
      <alignment vertical="top"/>
    </xf>
    <xf numFmtId="247" fontId="124" fillId="0" borderId="0" xfId="3111" applyNumberFormat="1" applyFont="1" applyFill="1" applyAlignment="1">
      <alignment vertical="top"/>
    </xf>
    <xf numFmtId="38" fontId="121" fillId="0" borderId="0" xfId="6494" applyNumberFormat="1" applyFont="1" applyFill="1" applyAlignment="1">
      <alignment vertical="top"/>
    </xf>
    <xf numFmtId="247" fontId="125" fillId="0" borderId="8" xfId="3111" applyNumberFormat="1" applyFont="1" applyFill="1" applyBorder="1" applyAlignment="1">
      <alignment vertical="center"/>
    </xf>
    <xf numFmtId="247" fontId="125" fillId="0" borderId="0" xfId="3111" applyNumberFormat="1" applyFont="1" applyFill="1" applyBorder="1" applyAlignment="1">
      <alignment vertical="center"/>
    </xf>
    <xf numFmtId="247" fontId="125" fillId="0" borderId="36" xfId="3111" applyNumberFormat="1" applyFont="1" applyFill="1" applyBorder="1" applyAlignment="1">
      <alignment vertical="center"/>
    </xf>
    <xf numFmtId="3" fontId="123" fillId="0" borderId="0" xfId="6494" applyNumberFormat="1" applyFont="1" applyFill="1" applyAlignment="1">
      <alignment vertical="top"/>
    </xf>
    <xf numFmtId="253" fontId="123" fillId="0" borderId="0" xfId="3111" applyNumberFormat="1" applyFont="1" applyFill="1" applyAlignment="1">
      <alignment vertical="top"/>
    </xf>
    <xf numFmtId="0" fontId="124" fillId="0" borderId="0" xfId="6494" applyNumberFormat="1" applyFont="1" applyFill="1" applyAlignment="1">
      <alignment horizontal="left" vertical="top"/>
    </xf>
    <xf numFmtId="3" fontId="124" fillId="0" borderId="0" xfId="6494" applyNumberFormat="1" applyFont="1" applyFill="1" applyAlignment="1">
      <alignment vertical="top" shrinkToFit="1"/>
    </xf>
    <xf numFmtId="0" fontId="121" fillId="0" borderId="0" xfId="6496" applyNumberFormat="1" applyFont="1" applyFill="1" applyBorder="1" applyAlignment="1">
      <alignment vertical="top"/>
    </xf>
    <xf numFmtId="3" fontId="120" fillId="0" borderId="0" xfId="6494" applyNumberFormat="1" applyFont="1" applyFill="1" applyAlignment="1">
      <alignment vertical="top"/>
    </xf>
    <xf numFmtId="0" fontId="121" fillId="0" borderId="18" xfId="6496" applyNumberFormat="1" applyFont="1" applyFill="1" applyBorder="1" applyAlignment="1">
      <alignment vertical="top"/>
    </xf>
    <xf numFmtId="3" fontId="121" fillId="0" borderId="0" xfId="6494" applyNumberFormat="1" applyFont="1" applyFill="1" applyBorder="1" applyAlignment="1">
      <alignment vertical="top" shrinkToFit="1"/>
    </xf>
    <xf numFmtId="0" fontId="9" fillId="0" borderId="0" xfId="0" applyFont="1" applyFill="1" applyBorder="1" applyAlignment="1">
      <alignment horizontal="left" vertical="top" wrapText="1"/>
    </xf>
    <xf numFmtId="252" fontId="121" fillId="0" borderId="0" xfId="0" applyNumberFormat="1" applyFont="1" applyFill="1" applyBorder="1" applyAlignment="1">
      <alignment horizontal="right" vertical="top"/>
    </xf>
    <xf numFmtId="252" fontId="121" fillId="0" borderId="0" xfId="6495" applyNumberFormat="1" applyFont="1" applyFill="1" applyBorder="1" applyAlignment="1">
      <alignment horizontal="right" vertical="top"/>
    </xf>
    <xf numFmtId="252" fontId="121" fillId="0" borderId="0" xfId="6494" applyNumberFormat="1" applyFont="1" applyFill="1" applyBorder="1" applyAlignment="1">
      <alignment horizontal="right" vertical="top"/>
    </xf>
    <xf numFmtId="3" fontId="121" fillId="0" borderId="0" xfId="6495" applyNumberFormat="1" applyFont="1" applyFill="1" applyBorder="1" applyAlignment="1">
      <alignment vertical="top" shrinkToFit="1"/>
    </xf>
    <xf numFmtId="0" fontId="96" fillId="0" borderId="18" xfId="6495" applyNumberFormat="1" applyFont="1" applyFill="1" applyBorder="1" applyAlignment="1">
      <alignment vertical="top"/>
    </xf>
    <xf numFmtId="0" fontId="120" fillId="0" borderId="0" xfId="6495" applyNumberFormat="1" applyFont="1" applyFill="1" applyBorder="1" applyAlignment="1">
      <alignment horizontal="left" vertical="center"/>
    </xf>
    <xf numFmtId="0" fontId="96" fillId="0" borderId="0" xfId="6495" applyNumberFormat="1" applyFont="1" applyFill="1" applyAlignment="1">
      <alignment horizontal="center" vertical="top"/>
    </xf>
    <xf numFmtId="252" fontId="9" fillId="0" borderId="0" xfId="6494" applyNumberFormat="1" applyFont="1" applyFill="1" applyAlignment="1">
      <alignment horizontal="right" vertical="top"/>
    </xf>
    <xf numFmtId="252" fontId="9" fillId="0" borderId="0" xfId="6494" applyNumberFormat="1" applyFont="1" applyFill="1" applyAlignment="1">
      <alignment vertical="top"/>
    </xf>
    <xf numFmtId="0" fontId="121" fillId="0" borderId="0" xfId="6495" quotePrefix="1" applyNumberFormat="1" applyFont="1" applyFill="1" applyBorder="1" applyAlignment="1">
      <alignment horizontal="left" vertical="center"/>
    </xf>
    <xf numFmtId="0" fontId="121" fillId="0" borderId="0" xfId="6495" applyNumberFormat="1" applyFont="1" applyFill="1" applyBorder="1" applyAlignment="1">
      <alignment horizontal="left" vertical="center"/>
    </xf>
    <xf numFmtId="252" fontId="96" fillId="0" borderId="0" xfId="6494" applyNumberFormat="1" applyFont="1" applyFill="1" applyAlignment="1">
      <alignment horizontal="right" vertical="top"/>
    </xf>
    <xf numFmtId="252" fontId="58" fillId="0" borderId="0" xfId="6494" applyNumberFormat="1" applyFont="1" applyFill="1" applyAlignment="1">
      <alignment vertical="top"/>
    </xf>
    <xf numFmtId="247" fontId="112" fillId="0" borderId="0" xfId="3111" applyNumberFormat="1" applyFont="1" applyFill="1" applyAlignment="1">
      <alignment vertical="top"/>
    </xf>
    <xf numFmtId="0" fontId="96" fillId="0" borderId="0" xfId="6494" quotePrefix="1" applyNumberFormat="1" applyFont="1" applyFill="1" applyAlignment="1">
      <alignment horizontal="center" vertical="top"/>
    </xf>
    <xf numFmtId="4" fontId="9" fillId="0" borderId="0" xfId="6494" quotePrefix="1" applyNumberFormat="1" applyFont="1" applyFill="1" applyAlignment="1">
      <alignment horizontal="center" vertical="top"/>
    </xf>
    <xf numFmtId="4" fontId="58" fillId="0" borderId="0" xfId="6494" applyNumberFormat="1" applyFont="1" applyFill="1" applyAlignment="1">
      <alignment vertical="top"/>
    </xf>
    <xf numFmtId="247" fontId="58" fillId="0" borderId="0" xfId="3111" applyNumberFormat="1" applyFont="1" applyFill="1" applyAlignment="1">
      <alignment vertical="top"/>
    </xf>
    <xf numFmtId="37" fontId="96" fillId="0" borderId="0" xfId="6494" applyNumberFormat="1" applyFont="1" applyFill="1" applyBorder="1" applyAlignment="1">
      <alignment horizontal="right" vertical="top"/>
    </xf>
    <xf numFmtId="37" fontId="9" fillId="0" borderId="0" xfId="6494" applyNumberFormat="1" applyFont="1" applyFill="1" applyAlignment="1">
      <alignment horizontal="right" vertical="top"/>
    </xf>
    <xf numFmtId="0" fontId="96" fillId="31" borderId="0" xfId="6494" applyNumberFormat="1" applyFont="1" applyFill="1" applyAlignment="1">
      <alignment horizontal="center" vertical="top"/>
    </xf>
    <xf numFmtId="0" fontId="9" fillId="31" borderId="0" xfId="6494" applyNumberFormat="1" applyFont="1" applyFill="1" applyAlignment="1">
      <alignment vertical="top"/>
    </xf>
    <xf numFmtId="37" fontId="96" fillId="31" borderId="0" xfId="6494" applyNumberFormat="1" applyFont="1" applyFill="1" applyBorder="1" applyAlignment="1">
      <alignment horizontal="right" vertical="top"/>
    </xf>
    <xf numFmtId="37" fontId="9" fillId="31" borderId="0" xfId="6494" applyNumberFormat="1" applyFont="1" applyFill="1" applyAlignment="1">
      <alignment horizontal="right" vertical="top"/>
    </xf>
    <xf numFmtId="0" fontId="9" fillId="31" borderId="0" xfId="6494" applyNumberFormat="1" applyFont="1" applyFill="1" applyBorder="1" applyAlignment="1">
      <alignment vertical="top"/>
    </xf>
    <xf numFmtId="37" fontId="96" fillId="31" borderId="0" xfId="6494" applyNumberFormat="1" applyFont="1" applyFill="1" applyBorder="1" applyAlignment="1">
      <alignment vertical="top"/>
    </xf>
    <xf numFmtId="38" fontId="58" fillId="31" borderId="0" xfId="6494" applyNumberFormat="1" applyFont="1" applyFill="1" applyAlignment="1">
      <alignment vertical="top"/>
    </xf>
    <xf numFmtId="0" fontId="58" fillId="31" borderId="0" xfId="6494" applyNumberFormat="1" applyFont="1" applyFill="1" applyAlignment="1">
      <alignment vertical="top"/>
    </xf>
    <xf numFmtId="247" fontId="9" fillId="31" borderId="0" xfId="3111" applyNumberFormat="1" applyFont="1" applyFill="1" applyAlignment="1">
      <alignment vertical="top"/>
    </xf>
    <xf numFmtId="0" fontId="96" fillId="31" borderId="0" xfId="6495" applyNumberFormat="1" applyFont="1" applyFill="1" applyAlignment="1">
      <alignment vertical="top"/>
    </xf>
    <xf numFmtId="0" fontId="9" fillId="31" borderId="0" xfId="6495" applyNumberFormat="1" applyFont="1" applyFill="1" applyAlignment="1">
      <alignment vertical="top"/>
    </xf>
    <xf numFmtId="37" fontId="9" fillId="31" borderId="0" xfId="6494" applyNumberFormat="1" applyFont="1" applyFill="1" applyBorder="1" applyAlignment="1">
      <alignment vertical="top"/>
    </xf>
    <xf numFmtId="37" fontId="126" fillId="31" borderId="0" xfId="6494" applyNumberFormat="1" applyFont="1" applyFill="1" applyBorder="1" applyAlignment="1">
      <alignment vertical="top"/>
    </xf>
    <xf numFmtId="37" fontId="58" fillId="31" borderId="0" xfId="6494" applyNumberFormat="1" applyFont="1" applyFill="1" applyAlignment="1">
      <alignment vertical="top"/>
    </xf>
    <xf numFmtId="3" fontId="58" fillId="31" borderId="0" xfId="6494" applyNumberFormat="1" applyFont="1" applyFill="1" applyAlignment="1">
      <alignment vertical="top"/>
    </xf>
    <xf numFmtId="37" fontId="126" fillId="0" borderId="0" xfId="6494" applyNumberFormat="1" applyFont="1" applyFill="1" applyBorder="1" applyAlignment="1">
      <alignment vertical="top"/>
    </xf>
    <xf numFmtId="0" fontId="96" fillId="0" borderId="0" xfId="6495" applyNumberFormat="1" applyFont="1" applyFill="1" applyBorder="1" applyAlignment="1">
      <alignment vertical="top"/>
    </xf>
    <xf numFmtId="0" fontId="9" fillId="0" borderId="0" xfId="6495" applyNumberFormat="1" applyFont="1" applyFill="1" applyBorder="1" applyAlignment="1">
      <alignment vertical="top"/>
    </xf>
    <xf numFmtId="252" fontId="9" fillId="0" borderId="0" xfId="3111" applyNumberFormat="1" applyFont="1" applyFill="1" applyAlignment="1">
      <alignment vertical="top"/>
    </xf>
    <xf numFmtId="252" fontId="96" fillId="0" borderId="0" xfId="6494" applyNumberFormat="1" applyFont="1" applyFill="1" applyBorder="1" applyAlignment="1">
      <alignment vertical="top"/>
    </xf>
    <xf numFmtId="251" fontId="9" fillId="0" borderId="0" xfId="6494" applyNumberFormat="1" applyFont="1" applyFill="1" applyAlignment="1">
      <alignment horizontal="right" vertical="top"/>
    </xf>
    <xf numFmtId="252" fontId="96" fillId="0" borderId="0" xfId="3111" applyNumberFormat="1" applyFont="1" applyFill="1" applyAlignment="1">
      <alignment vertical="top"/>
    </xf>
    <xf numFmtId="247" fontId="9" fillId="0" borderId="0" xfId="3111" applyNumberFormat="1" applyFont="1" applyFill="1" applyAlignment="1">
      <alignment vertical="top"/>
    </xf>
    <xf numFmtId="0" fontId="96" fillId="0" borderId="0" xfId="6497" applyFont="1" applyFill="1" applyAlignment="1"/>
    <xf numFmtId="0" fontId="9" fillId="0" borderId="0" xfId="6495" applyNumberFormat="1" applyFont="1" applyFill="1" applyBorder="1" applyAlignment="1"/>
    <xf numFmtId="247" fontId="9" fillId="0" borderId="0" xfId="3111" applyNumberFormat="1" applyFont="1" applyFill="1" applyBorder="1" applyAlignment="1"/>
    <xf numFmtId="38" fontId="127" fillId="0" borderId="0" xfId="6494" applyNumberFormat="1" applyFont="1" applyFill="1" applyAlignment="1">
      <alignment vertical="top"/>
    </xf>
    <xf numFmtId="247" fontId="9" fillId="0" borderId="0" xfId="3111" applyNumberFormat="1" applyFont="1" applyFill="1"/>
    <xf numFmtId="0" fontId="9" fillId="0" borderId="0" xfId="9495" applyFont="1" applyFill="1" applyAlignment="1">
      <alignment horizontal="justify" wrapText="1"/>
    </xf>
    <xf numFmtId="252" fontId="119" fillId="0" borderId="0" xfId="3111" applyNumberFormat="1" applyFont="1" applyFill="1" applyAlignment="1">
      <alignment vertical="top"/>
    </xf>
    <xf numFmtId="0" fontId="9" fillId="0" borderId="0" xfId="6495" applyNumberFormat="1" applyFont="1" applyFill="1" applyAlignment="1">
      <alignment horizontal="justify" vertical="top" wrapText="1"/>
    </xf>
    <xf numFmtId="0" fontId="94" fillId="0" borderId="0" xfId="0" applyFont="1" applyFill="1" applyAlignment="1">
      <alignment horizontal="left"/>
    </xf>
    <xf numFmtId="0" fontId="112" fillId="0" borderId="0" xfId="6494" applyNumberFormat="1" applyFont="1" applyFill="1" applyBorder="1" applyAlignment="1">
      <alignment horizontal="left"/>
    </xf>
    <xf numFmtId="249" fontId="112" fillId="0" borderId="0" xfId="0" applyNumberFormat="1" applyFont="1" applyFill="1" applyBorder="1" applyAlignment="1"/>
    <xf numFmtId="0" fontId="128" fillId="0" borderId="0" xfId="6496" applyNumberFormat="1" applyFont="1" applyFill="1" applyBorder="1" applyAlignment="1"/>
    <xf numFmtId="0" fontId="112" fillId="0" borderId="0" xfId="6495" applyNumberFormat="1" applyFont="1" applyFill="1" applyBorder="1" applyAlignment="1"/>
    <xf numFmtId="3" fontId="129" fillId="0" borderId="0" xfId="6495" applyNumberFormat="1" applyFont="1" applyFill="1" applyBorder="1" applyAlignment="1"/>
    <xf numFmtId="249" fontId="112" fillId="0" borderId="0" xfId="3111" applyNumberFormat="1" applyFont="1" applyFill="1" applyBorder="1" applyAlignment="1"/>
    <xf numFmtId="247" fontId="112" fillId="0" borderId="0" xfId="3111" applyNumberFormat="1" applyFont="1" applyFill="1" applyBorder="1" applyAlignment="1"/>
    <xf numFmtId="167" fontId="130" fillId="0" borderId="0" xfId="3111" applyNumberFormat="1" applyFont="1" applyFill="1" applyBorder="1" applyAlignment="1">
      <alignment horizontal="right"/>
    </xf>
    <xf numFmtId="0" fontId="112" fillId="0" borderId="0" xfId="6494" applyNumberFormat="1" applyFont="1" applyFill="1" applyBorder="1" applyAlignment="1"/>
    <xf numFmtId="252" fontId="9" fillId="0" borderId="0" xfId="6494" applyNumberFormat="1" applyFont="1" applyFill="1" applyBorder="1" applyAlignment="1">
      <alignment horizontal="right" vertical="top"/>
    </xf>
    <xf numFmtId="37" fontId="9" fillId="0" borderId="20" xfId="6494" applyNumberFormat="1" applyFont="1" applyFill="1" applyBorder="1" applyAlignment="1">
      <alignment vertical="top"/>
    </xf>
    <xf numFmtId="0" fontId="9" fillId="0" borderId="0" xfId="6494" applyNumberFormat="1" applyFont="1" applyFill="1" applyAlignment="1">
      <alignment horizontal="center" vertical="top"/>
    </xf>
    <xf numFmtId="254" fontId="119" fillId="0" borderId="0" xfId="6494" applyNumberFormat="1" applyFont="1" applyFill="1" applyAlignment="1">
      <alignment vertical="top"/>
    </xf>
    <xf numFmtId="37" fontId="96" fillId="0" borderId="0" xfId="6494" applyNumberFormat="1" applyFont="1" applyFill="1" applyAlignment="1">
      <alignment vertical="top"/>
    </xf>
    <xf numFmtId="0" fontId="96" fillId="0" borderId="0" xfId="6494" applyNumberFormat="1" applyFont="1" applyFill="1" applyBorder="1" applyAlignment="1">
      <alignment horizontal="right" vertical="top"/>
    </xf>
    <xf numFmtId="0" fontId="132" fillId="0" borderId="0" xfId="6494" applyNumberFormat="1" applyFont="1" applyFill="1" applyAlignment="1">
      <alignment vertical="top"/>
    </xf>
    <xf numFmtId="0" fontId="133" fillId="0" borderId="0" xfId="6494" applyNumberFormat="1" applyFont="1" applyFill="1" applyAlignment="1">
      <alignment vertical="top"/>
    </xf>
    <xf numFmtId="0" fontId="94" fillId="0" borderId="0" xfId="6494" applyNumberFormat="1" applyFont="1" applyFill="1" applyAlignment="1">
      <alignment horizontal="left" vertical="top" wrapText="1"/>
    </xf>
    <xf numFmtId="0" fontId="96" fillId="0" borderId="0" xfId="6494" applyNumberFormat="1" applyFont="1" applyFill="1" applyAlignment="1">
      <alignment horizontal="left" vertical="top" wrapText="1"/>
    </xf>
    <xf numFmtId="0" fontId="96" fillId="0" borderId="0" xfId="6494" applyNumberFormat="1" applyFont="1" applyFill="1" applyAlignment="1">
      <alignment horizontal="right" vertical="center" wrapText="1"/>
    </xf>
    <xf numFmtId="0" fontId="9" fillId="0" borderId="0" xfId="6494" applyNumberFormat="1" applyFont="1" applyFill="1" applyBorder="1" applyAlignment="1">
      <alignment vertical="top" wrapText="1"/>
    </xf>
    <xf numFmtId="0" fontId="9" fillId="0" borderId="0" xfId="6494" applyNumberFormat="1" applyFont="1" applyFill="1" applyAlignment="1">
      <alignment vertical="top" wrapText="1"/>
    </xf>
    <xf numFmtId="247" fontId="9" fillId="0" borderId="0" xfId="3111" applyNumberFormat="1" applyFont="1" applyFill="1" applyAlignment="1">
      <alignment vertical="top" wrapText="1"/>
    </xf>
    <xf numFmtId="0" fontId="94" fillId="0" borderId="0" xfId="6494" applyNumberFormat="1" applyFont="1" applyFill="1" applyBorder="1" applyAlignment="1">
      <alignment horizontal="left" vertical="top"/>
    </xf>
    <xf numFmtId="247" fontId="9" fillId="0" borderId="0" xfId="3111" applyNumberFormat="1" applyFont="1" applyFill="1" applyBorder="1" applyAlignment="1">
      <alignment vertical="top"/>
    </xf>
    <xf numFmtId="0" fontId="126" fillId="0" borderId="0" xfId="6494" applyNumberFormat="1" applyFont="1" applyFill="1" applyBorder="1" applyAlignment="1">
      <alignment vertical="top"/>
    </xf>
    <xf numFmtId="252" fontId="120" fillId="0" borderId="0" xfId="6494" applyNumberFormat="1" applyFont="1" applyFill="1" applyBorder="1" applyAlignment="1">
      <alignment horizontal="right" vertical="top"/>
    </xf>
    <xf numFmtId="38" fontId="9" fillId="0" borderId="0" xfId="6494" applyNumberFormat="1" applyFont="1" applyFill="1" applyBorder="1" applyAlignment="1">
      <alignment vertical="top"/>
    </xf>
    <xf numFmtId="38" fontId="9" fillId="0" borderId="0" xfId="6494" applyNumberFormat="1" applyFont="1" applyFill="1" applyAlignment="1">
      <alignment vertical="top" wrapText="1"/>
    </xf>
    <xf numFmtId="0" fontId="96" fillId="0" borderId="0" xfId="6494" applyNumberFormat="1" applyFont="1" applyFill="1" applyBorder="1" applyAlignment="1">
      <alignment horizontal="right" vertical="center" wrapText="1"/>
    </xf>
    <xf numFmtId="0" fontId="134" fillId="0" borderId="0" xfId="6494" applyNumberFormat="1" applyFont="1" applyFill="1" applyBorder="1" applyAlignment="1">
      <alignment horizontal="left" vertical="top"/>
    </xf>
    <xf numFmtId="0" fontId="135" fillId="0" borderId="0" xfId="6494" applyNumberFormat="1" applyFont="1" applyFill="1" applyBorder="1" applyAlignment="1">
      <alignment horizontal="left" vertical="top"/>
    </xf>
    <xf numFmtId="0" fontId="136" fillId="0" borderId="0" xfId="6494" applyNumberFormat="1" applyFont="1" applyFill="1" applyBorder="1" applyAlignment="1">
      <alignment vertical="top"/>
    </xf>
    <xf numFmtId="228" fontId="136" fillId="0" borderId="0" xfId="6494" applyNumberFormat="1" applyFont="1" applyFill="1" applyBorder="1" applyAlignment="1">
      <alignment vertical="top"/>
    </xf>
    <xf numFmtId="247" fontId="136" fillId="0" borderId="0" xfId="3111" applyNumberFormat="1" applyFont="1" applyFill="1" applyBorder="1" applyAlignment="1">
      <alignment vertical="top"/>
    </xf>
    <xf numFmtId="0" fontId="136" fillId="0" borderId="0" xfId="6494" applyNumberFormat="1" applyFont="1" applyFill="1" applyBorder="1" applyAlignment="1">
      <alignment horizontal="center" vertical="top"/>
    </xf>
    <xf numFmtId="38" fontId="136" fillId="0" borderId="0" xfId="6494" applyNumberFormat="1" applyFont="1" applyFill="1" applyBorder="1" applyAlignment="1">
      <alignment horizontal="center" vertical="top"/>
    </xf>
    <xf numFmtId="3" fontId="136" fillId="0" borderId="0" xfId="6494" applyNumberFormat="1" applyFont="1" applyFill="1" applyBorder="1" applyAlignment="1">
      <alignment horizontal="center" vertical="top"/>
    </xf>
    <xf numFmtId="228" fontId="136" fillId="0" borderId="0" xfId="6494" applyNumberFormat="1" applyFont="1" applyFill="1" applyBorder="1" applyAlignment="1">
      <alignment horizontal="center" vertical="top"/>
    </xf>
    <xf numFmtId="14" fontId="9" fillId="0" borderId="0" xfId="6494" quotePrefix="1" applyNumberFormat="1" applyFont="1" applyFill="1" applyAlignment="1">
      <alignment vertical="top"/>
    </xf>
    <xf numFmtId="14" fontId="9" fillId="0" borderId="0" xfId="6494" applyNumberFormat="1" applyFont="1" applyFill="1" applyAlignment="1">
      <alignment vertical="top"/>
    </xf>
    <xf numFmtId="0" fontId="58" fillId="0" borderId="7" xfId="6494" applyNumberFormat="1" applyFont="1" applyFill="1" applyBorder="1" applyAlignment="1">
      <alignment vertical="top"/>
    </xf>
    <xf numFmtId="38" fontId="96" fillId="0" borderId="0" xfId="6494" applyNumberFormat="1" applyFont="1" applyFill="1" applyAlignment="1">
      <alignment vertical="top"/>
    </xf>
    <xf numFmtId="38" fontId="9" fillId="0" borderId="0" xfId="6494" applyNumberFormat="1" applyFont="1" applyFill="1" applyAlignment="1">
      <alignment vertical="top"/>
    </xf>
    <xf numFmtId="0" fontId="96" fillId="0" borderId="0" xfId="6494" applyNumberFormat="1" applyFont="1" applyFill="1" applyAlignment="1">
      <alignment horizontal="center"/>
    </xf>
    <xf numFmtId="0" fontId="115" fillId="0" borderId="0" xfId="6494" applyNumberFormat="1" applyFont="1" applyFill="1" applyAlignment="1">
      <alignment horizontal="center" vertical="top"/>
    </xf>
    <xf numFmtId="0" fontId="115" fillId="0" borderId="0" xfId="6494" applyNumberFormat="1" applyFont="1" applyFill="1" applyBorder="1" applyAlignment="1">
      <alignment horizontal="left" vertical="top"/>
    </xf>
    <xf numFmtId="252" fontId="113" fillId="0" borderId="0" xfId="6494" applyNumberFormat="1" applyFont="1" applyFill="1" applyAlignment="1">
      <alignment vertical="top"/>
    </xf>
    <xf numFmtId="247" fontId="68" fillId="0" borderId="0" xfId="3111" applyNumberFormat="1" applyFont="1" applyFill="1" applyAlignment="1">
      <alignment vertical="top"/>
    </xf>
    <xf numFmtId="0" fontId="9" fillId="0" borderId="0" xfId="6494" applyNumberFormat="1" applyFont="1" applyFill="1" applyAlignment="1">
      <alignment horizontal="left" vertical="top" wrapText="1"/>
    </xf>
    <xf numFmtId="0" fontId="96" fillId="0" borderId="0" xfId="6494" applyNumberFormat="1" applyFont="1" applyFill="1" applyAlignment="1">
      <alignment horizontal="center" vertical="top" wrapText="1"/>
    </xf>
    <xf numFmtId="255" fontId="9" fillId="0" borderId="0" xfId="6494" applyNumberFormat="1" applyFont="1" applyFill="1" applyAlignment="1">
      <alignment horizontal="left" vertical="top" wrapText="1"/>
    </xf>
    <xf numFmtId="255" fontId="9" fillId="0" borderId="0" xfId="6494" applyNumberFormat="1" applyFont="1" applyFill="1" applyAlignment="1">
      <alignment vertical="top"/>
    </xf>
    <xf numFmtId="0" fontId="113" fillId="0" borderId="0" xfId="6494" applyNumberFormat="1" applyFont="1" applyFill="1" applyAlignment="1">
      <alignment horizontal="left" vertical="top" wrapText="1"/>
    </xf>
    <xf numFmtId="255" fontId="113" fillId="0" borderId="0" xfId="6494" applyNumberFormat="1" applyFont="1" applyFill="1" applyAlignment="1">
      <alignment horizontal="left" vertical="top" wrapText="1"/>
    </xf>
    <xf numFmtId="0" fontId="113" fillId="0" borderId="0" xfId="6494" applyNumberFormat="1" applyFont="1" applyFill="1" applyBorder="1" applyAlignment="1">
      <alignment horizontal="left" vertical="top" wrapText="1"/>
    </xf>
    <xf numFmtId="0" fontId="9" fillId="0" borderId="0" xfId="6494" applyNumberFormat="1" applyFont="1" applyFill="1" applyBorder="1" applyAlignment="1">
      <alignment horizontal="left" vertical="top" wrapText="1"/>
    </xf>
    <xf numFmtId="4" fontId="96" fillId="0" borderId="0" xfId="6494" applyNumberFormat="1" applyFont="1" applyFill="1" applyBorder="1" applyAlignment="1">
      <alignment horizontal="left" vertical="top" wrapText="1"/>
    </xf>
    <xf numFmtId="49" fontId="96" fillId="0" borderId="0" xfId="6494" applyNumberFormat="1" applyFont="1" applyFill="1" applyBorder="1" applyAlignment="1">
      <alignment vertical="top"/>
    </xf>
    <xf numFmtId="0" fontId="96" fillId="0" borderId="0" xfId="6494" quotePrefix="1" applyNumberFormat="1" applyFont="1" applyFill="1" applyBorder="1" applyAlignment="1">
      <alignment vertical="top"/>
    </xf>
    <xf numFmtId="256" fontId="9" fillId="0" borderId="0" xfId="6494" applyNumberFormat="1" applyFont="1" applyFill="1" applyBorder="1" applyAlignment="1">
      <alignment vertical="top"/>
    </xf>
    <xf numFmtId="256" fontId="9" fillId="0" borderId="0" xfId="6494" applyNumberFormat="1" applyFont="1" applyFill="1" applyBorder="1" applyAlignment="1">
      <alignment horizontal="right" vertical="top"/>
    </xf>
    <xf numFmtId="4" fontId="96" fillId="0" borderId="0" xfId="6494" applyNumberFormat="1" applyFont="1" applyFill="1" applyBorder="1" applyAlignment="1">
      <alignment horizontal="right" vertical="top"/>
    </xf>
    <xf numFmtId="4" fontId="96" fillId="0" borderId="21" xfId="6494" applyNumberFormat="1" applyFont="1" applyFill="1" applyBorder="1" applyAlignment="1">
      <alignment vertical="top"/>
    </xf>
    <xf numFmtId="0" fontId="9" fillId="0" borderId="0" xfId="6494" quotePrefix="1" applyNumberFormat="1" applyFont="1" applyFill="1" applyBorder="1" applyAlignment="1">
      <alignment horizontal="center" vertical="top"/>
    </xf>
    <xf numFmtId="251" fontId="9" fillId="0" borderId="0" xfId="6494" applyNumberFormat="1" applyFont="1" applyFill="1" applyBorder="1" applyAlignment="1">
      <alignment vertical="top"/>
    </xf>
    <xf numFmtId="251" fontId="58" fillId="0" borderId="0" xfId="6494" applyNumberFormat="1" applyFont="1" applyFill="1" applyAlignment="1">
      <alignment vertical="top"/>
    </xf>
    <xf numFmtId="251" fontId="113" fillId="0" borderId="0" xfId="6494" applyNumberFormat="1" applyFont="1" applyFill="1" applyBorder="1" applyAlignment="1">
      <alignment vertical="top"/>
    </xf>
    <xf numFmtId="37" fontId="113" fillId="0" borderId="0" xfId="6494" applyNumberFormat="1" applyFont="1" applyFill="1" applyBorder="1" applyAlignment="1">
      <alignment vertical="top"/>
    </xf>
    <xf numFmtId="247" fontId="68" fillId="0" borderId="0" xfId="6494" applyNumberFormat="1" applyFont="1" applyFill="1" applyAlignment="1">
      <alignment vertical="top"/>
    </xf>
    <xf numFmtId="251" fontId="9" fillId="0" borderId="0" xfId="6494" applyNumberFormat="1" applyFont="1" applyFill="1" applyAlignment="1">
      <alignment vertical="top"/>
    </xf>
    <xf numFmtId="0" fontId="9" fillId="0" borderId="0" xfId="6494" applyNumberFormat="1" applyFont="1" applyFill="1" applyBorder="1" applyAlignment="1">
      <alignment horizontal="right" vertical="top"/>
    </xf>
    <xf numFmtId="0" fontId="113" fillId="0" borderId="0" xfId="6494" quotePrefix="1" applyNumberFormat="1" applyFont="1" applyFill="1" applyAlignment="1">
      <alignment vertical="top"/>
    </xf>
    <xf numFmtId="247" fontId="58" fillId="0" borderId="0" xfId="6494" applyNumberFormat="1" applyFont="1" applyFill="1" applyAlignment="1">
      <alignment vertical="top"/>
    </xf>
    <xf numFmtId="247" fontId="113" fillId="0" borderId="0" xfId="3111" applyNumberFormat="1" applyFont="1" applyFill="1" applyBorder="1" applyAlignment="1">
      <alignment vertical="top"/>
    </xf>
    <xf numFmtId="49" fontId="9" fillId="0" borderId="0" xfId="6494" applyNumberFormat="1" applyFont="1" applyFill="1" applyBorder="1" applyAlignment="1">
      <alignment wrapText="1"/>
    </xf>
    <xf numFmtId="251" fontId="119" fillId="0" borderId="0" xfId="6494" applyNumberFormat="1" applyFont="1" applyFill="1" applyAlignment="1">
      <alignment vertical="top"/>
    </xf>
    <xf numFmtId="257" fontId="58" fillId="0" borderId="0" xfId="6494" applyNumberFormat="1" applyFont="1" applyFill="1" applyAlignment="1">
      <alignment vertical="top"/>
    </xf>
    <xf numFmtId="257" fontId="58" fillId="0" borderId="0" xfId="3111" applyNumberFormat="1" applyFont="1" applyFill="1" applyBorder="1" applyAlignment="1">
      <alignment horizontal="right"/>
    </xf>
    <xf numFmtId="0" fontId="58" fillId="0" borderId="0" xfId="6494" applyNumberFormat="1" applyFont="1" applyFill="1" applyBorder="1" applyAlignment="1">
      <alignment vertical="top"/>
    </xf>
    <xf numFmtId="3" fontId="127" fillId="0" borderId="0" xfId="6494" applyNumberFormat="1" applyFont="1" applyFill="1" applyAlignment="1">
      <alignment vertical="top"/>
    </xf>
    <xf numFmtId="2" fontId="96" fillId="0" borderId="0" xfId="6494" applyNumberFormat="1" applyFont="1" applyFill="1" applyBorder="1" applyAlignment="1">
      <alignment wrapText="1"/>
    </xf>
    <xf numFmtId="0" fontId="41" fillId="0" borderId="0" xfId="0" applyFont="1" applyFill="1" applyAlignment="1"/>
    <xf numFmtId="0" fontId="96" fillId="0" borderId="0" xfId="6494" applyNumberFormat="1" applyFont="1" applyFill="1" applyBorder="1" applyAlignment="1">
      <alignment horizontal="left"/>
    </xf>
    <xf numFmtId="0" fontId="58" fillId="0" borderId="0" xfId="6494" applyNumberFormat="1" applyFont="1" applyFill="1" applyBorder="1" applyAlignment="1"/>
    <xf numFmtId="0" fontId="58" fillId="0" borderId="0" xfId="6494" applyNumberFormat="1" applyFont="1" applyFill="1" applyBorder="1" applyAlignment="1">
      <alignment horizontal="left"/>
    </xf>
    <xf numFmtId="249" fontId="58" fillId="0" borderId="0" xfId="3111" applyNumberFormat="1" applyFont="1" applyFill="1" applyBorder="1" applyAlignment="1"/>
    <xf numFmtId="252" fontId="96" fillId="0" borderId="0" xfId="6494" quotePrefix="1" applyNumberFormat="1" applyFont="1" applyFill="1" applyBorder="1" applyAlignment="1">
      <alignment horizontal="right"/>
    </xf>
    <xf numFmtId="252" fontId="96" fillId="0" borderId="0" xfId="3111" applyNumberFormat="1" applyFont="1" applyFill="1" applyBorder="1" applyAlignment="1"/>
    <xf numFmtId="252" fontId="96" fillId="0" borderId="0" xfId="6494" applyNumberFormat="1" applyFont="1" applyFill="1" applyBorder="1" applyAlignment="1">
      <alignment horizontal="right" wrapText="1"/>
    </xf>
    <xf numFmtId="247" fontId="58" fillId="0" borderId="0" xfId="3111" applyNumberFormat="1" applyFont="1" applyFill="1" applyBorder="1" applyAlignment="1"/>
    <xf numFmtId="3" fontId="58" fillId="0" borderId="0" xfId="6494" applyNumberFormat="1" applyFont="1" applyFill="1" applyBorder="1" applyAlignment="1"/>
    <xf numFmtId="38" fontId="58" fillId="0" borderId="0" xfId="6494" applyNumberFormat="1" applyFont="1" applyFill="1" applyBorder="1" applyAlignment="1"/>
    <xf numFmtId="38" fontId="113" fillId="0" borderId="42" xfId="6493" applyNumberFormat="1" applyFont="1" applyFill="1" applyBorder="1" applyAlignment="1" applyProtection="1">
      <alignment horizontal="right" vertical="top"/>
      <protection locked="0" hidden="1"/>
    </xf>
    <xf numFmtId="0" fontId="96" fillId="0" borderId="0" xfId="0" applyFont="1" applyFill="1" applyAlignment="1">
      <alignment horizontal="left"/>
    </xf>
    <xf numFmtId="167" fontId="131" fillId="0" borderId="0" xfId="3111" applyNumberFormat="1" applyFont="1" applyFill="1" applyBorder="1" applyAlignment="1">
      <alignment horizontal="right"/>
    </xf>
    <xf numFmtId="249" fontId="96" fillId="0" borderId="0" xfId="3111" applyNumberFormat="1" applyFont="1" applyFill="1" applyBorder="1" applyAlignment="1"/>
    <xf numFmtId="247" fontId="96" fillId="0" borderId="0" xfId="3111" applyNumberFormat="1" applyFont="1" applyFill="1" applyBorder="1" applyAlignment="1"/>
    <xf numFmtId="0" fontId="96" fillId="0" borderId="0" xfId="6494" applyNumberFormat="1" applyFont="1" applyFill="1" applyBorder="1" applyAlignment="1"/>
    <xf numFmtId="3" fontId="96" fillId="0" borderId="0" xfId="6494" applyNumberFormat="1" applyFont="1" applyFill="1" applyBorder="1" applyAlignment="1"/>
    <xf numFmtId="38" fontId="115" fillId="0" borderId="0" xfId="6493" applyNumberFormat="1" applyFont="1" applyFill="1" applyBorder="1" applyAlignment="1" applyProtection="1">
      <alignment horizontal="right" vertical="top"/>
      <protection locked="0" hidden="1"/>
    </xf>
    <xf numFmtId="167" fontId="119" fillId="0" borderId="0" xfId="3111" applyNumberFormat="1" applyFont="1" applyFill="1" applyBorder="1" applyAlignment="1">
      <alignment horizontal="right"/>
    </xf>
    <xf numFmtId="249" fontId="9" fillId="0" borderId="0" xfId="3111" applyNumberFormat="1" applyFont="1" applyFill="1" applyBorder="1" applyAlignment="1"/>
    <xf numFmtId="0" fontId="9" fillId="0" borderId="0" xfId="6494" applyNumberFormat="1" applyFont="1" applyFill="1" applyBorder="1" applyAlignment="1"/>
    <xf numFmtId="3" fontId="9" fillId="0" borderId="0" xfId="6494" applyNumberFormat="1" applyFont="1" applyFill="1" applyBorder="1" applyAlignment="1"/>
    <xf numFmtId="38" fontId="113" fillId="0" borderId="0" xfId="6493" applyNumberFormat="1" applyFont="1" applyFill="1" applyBorder="1" applyAlignment="1" applyProtection="1">
      <alignment horizontal="right" vertical="top"/>
      <protection locked="0" hidden="1"/>
    </xf>
    <xf numFmtId="0" fontId="96" fillId="0" borderId="0" xfId="0" applyFont="1" applyFill="1" applyBorder="1" applyAlignment="1">
      <alignment horizontal="center" vertical="center" wrapText="1"/>
    </xf>
    <xf numFmtId="247" fontId="96" fillId="0" borderId="0" xfId="3111" applyNumberFormat="1" applyFont="1" applyFill="1" applyBorder="1" applyAlignment="1">
      <alignment horizontal="center" vertical="center" wrapText="1"/>
    </xf>
    <xf numFmtId="0" fontId="120" fillId="0" borderId="0" xfId="6495" applyNumberFormat="1" applyFont="1" applyFill="1" applyAlignment="1">
      <alignment vertical="top"/>
    </xf>
    <xf numFmtId="0" fontId="120" fillId="0" borderId="0" xfId="6495" applyNumberFormat="1" applyFont="1" applyFill="1" applyBorder="1" applyAlignment="1">
      <alignment vertical="top"/>
    </xf>
    <xf numFmtId="251" fontId="112" fillId="0" borderId="0" xfId="6494" applyNumberFormat="1" applyFont="1" applyFill="1" applyAlignment="1">
      <alignment vertical="top"/>
    </xf>
    <xf numFmtId="0" fontId="9" fillId="0" borderId="0" xfId="6495" quotePrefix="1" applyNumberFormat="1" applyFont="1" applyFill="1" applyAlignment="1">
      <alignment vertical="top"/>
    </xf>
    <xf numFmtId="203" fontId="9" fillId="0" borderId="0" xfId="3111" applyNumberFormat="1" applyFont="1" applyFill="1" applyBorder="1" applyAlignment="1">
      <alignment vertical="top"/>
    </xf>
    <xf numFmtId="203" fontId="9" fillId="0" borderId="0" xfId="3111" applyNumberFormat="1" applyFont="1" applyFill="1" applyAlignment="1">
      <alignment vertical="top"/>
    </xf>
    <xf numFmtId="256" fontId="9" fillId="0" borderId="0" xfId="6494" applyNumberFormat="1" applyFont="1" applyFill="1" applyAlignment="1">
      <alignment vertical="top"/>
    </xf>
    <xf numFmtId="0" fontId="96" fillId="0" borderId="0" xfId="0" applyFont="1" applyFill="1" applyAlignment="1"/>
    <xf numFmtId="0" fontId="58" fillId="0" borderId="0" xfId="6495" applyNumberFormat="1" applyFont="1" applyFill="1" applyBorder="1" applyAlignment="1"/>
    <xf numFmtId="0" fontId="112" fillId="0" borderId="0" xfId="0" applyFont="1" applyFill="1" applyBorder="1" applyAlignment="1"/>
    <xf numFmtId="0" fontId="58" fillId="0" borderId="0" xfId="6494" applyNumberFormat="1" applyFont="1" applyFill="1" applyBorder="1" applyAlignment="1">
      <alignment wrapText="1"/>
    </xf>
    <xf numFmtId="0" fontId="9" fillId="0" borderId="0" xfId="6494" applyNumberFormat="1" applyFont="1" applyFill="1" applyBorder="1" applyAlignment="1">
      <alignment horizontal="right" wrapText="1"/>
    </xf>
    <xf numFmtId="37" fontId="58" fillId="0" borderId="0" xfId="6494" applyNumberFormat="1" applyFont="1" applyFill="1" applyBorder="1" applyAlignment="1"/>
    <xf numFmtId="0" fontId="9" fillId="0" borderId="0" xfId="0" applyFont="1" applyFill="1" applyAlignment="1">
      <alignment horizontal="left"/>
    </xf>
    <xf numFmtId="251" fontId="9" fillId="0" borderId="0" xfId="3111" applyNumberFormat="1" applyFont="1" applyFill="1" applyBorder="1" applyAlignment="1"/>
    <xf numFmtId="251" fontId="9" fillId="0" borderId="0" xfId="6494" applyNumberFormat="1" applyFont="1" applyFill="1" applyBorder="1" applyAlignment="1"/>
    <xf numFmtId="0" fontId="116" fillId="0" borderId="0" xfId="0" applyFont="1" applyFill="1" applyAlignment="1">
      <alignment horizontal="left"/>
    </xf>
    <xf numFmtId="0" fontId="115" fillId="0" borderId="0" xfId="6494" applyNumberFormat="1" applyFont="1" applyFill="1" applyBorder="1" applyAlignment="1">
      <alignment horizontal="left"/>
    </xf>
    <xf numFmtId="0" fontId="113" fillId="0" borderId="0" xfId="0" applyFont="1" applyFill="1" applyAlignment="1">
      <alignment horizontal="left"/>
    </xf>
    <xf numFmtId="0" fontId="113" fillId="0" borderId="0" xfId="6494" applyNumberFormat="1" applyFont="1" applyFill="1" applyBorder="1" applyAlignment="1"/>
    <xf numFmtId="0" fontId="113" fillId="0" borderId="0" xfId="6495" applyNumberFormat="1" applyFont="1" applyFill="1" applyBorder="1" applyAlignment="1"/>
    <xf numFmtId="249" fontId="113" fillId="0" borderId="0" xfId="3111" applyNumberFormat="1" applyFont="1" applyFill="1" applyBorder="1" applyAlignment="1"/>
    <xf numFmtId="251" fontId="113" fillId="0" borderId="0" xfId="3111" applyNumberFormat="1" applyFont="1" applyFill="1" applyBorder="1" applyAlignment="1"/>
    <xf numFmtId="167" fontId="118" fillId="0" borderId="0" xfId="3111" applyNumberFormat="1" applyFont="1" applyFill="1" applyBorder="1" applyAlignment="1">
      <alignment horizontal="right"/>
    </xf>
    <xf numFmtId="247" fontId="113" fillId="0" borderId="0" xfId="3111" applyNumberFormat="1" applyFont="1" applyFill="1" applyBorder="1" applyAlignment="1"/>
    <xf numFmtId="252" fontId="113" fillId="0" borderId="0" xfId="6494" applyNumberFormat="1" applyFont="1" applyFill="1" applyBorder="1" applyAlignment="1"/>
    <xf numFmtId="0" fontId="9" fillId="0" borderId="0" xfId="6494" applyNumberFormat="1" applyFont="1" applyFill="1" applyBorder="1" applyAlignment="1">
      <alignment horizontal="right"/>
    </xf>
    <xf numFmtId="0" fontId="113" fillId="0" borderId="0" xfId="6494" applyNumberFormat="1" applyFont="1" applyFill="1" applyBorder="1" applyAlignment="1">
      <alignment horizontal="right"/>
    </xf>
    <xf numFmtId="0" fontId="113" fillId="0" borderId="0" xfId="6494" applyNumberFormat="1" applyFont="1" applyFill="1" applyBorder="1" applyAlignment="1">
      <alignment horizontal="left"/>
    </xf>
    <xf numFmtId="0" fontId="5" fillId="0" borderId="0" xfId="0" applyFont="1" applyFill="1" applyAlignment="1">
      <alignment horizontal="left"/>
    </xf>
    <xf numFmtId="0" fontId="9" fillId="0" borderId="0" xfId="6494" applyNumberFormat="1" applyFont="1" applyFill="1" applyBorder="1" applyAlignment="1">
      <alignment horizontal="left"/>
    </xf>
    <xf numFmtId="9" fontId="9" fillId="0" borderId="0" xfId="9494" applyFont="1" applyFill="1" applyBorder="1" applyAlignment="1"/>
    <xf numFmtId="167" fontId="9" fillId="0" borderId="0" xfId="3111" applyNumberFormat="1" applyFont="1" applyFill="1" applyBorder="1" applyAlignment="1"/>
    <xf numFmtId="252" fontId="9" fillId="0" borderId="0" xfId="3111" applyNumberFormat="1" applyFont="1" applyFill="1" applyBorder="1" applyAlignment="1"/>
    <xf numFmtId="0" fontId="94" fillId="0" borderId="0" xfId="6494" applyNumberFormat="1" applyFont="1" applyFill="1" applyAlignment="1">
      <alignment horizontal="right" vertical="top"/>
    </xf>
    <xf numFmtId="0" fontId="113" fillId="0" borderId="0" xfId="6494" applyNumberFormat="1" applyFont="1" applyFill="1" applyAlignment="1">
      <alignment horizontal="justify" vertical="top"/>
    </xf>
    <xf numFmtId="0" fontId="113" fillId="0" borderId="0" xfId="6494" applyNumberFormat="1" applyFont="1" applyFill="1" applyBorder="1" applyAlignment="1">
      <alignment horizontal="justify" vertical="top"/>
    </xf>
    <xf numFmtId="0" fontId="96" fillId="0" borderId="0" xfId="0" applyFont="1" applyFill="1" applyBorder="1" applyAlignment="1">
      <alignment wrapText="1"/>
    </xf>
    <xf numFmtId="0" fontId="96" fillId="0" borderId="0" xfId="0" applyFont="1" applyFill="1" applyBorder="1" applyAlignment="1">
      <alignment horizontal="right" vertical="top" wrapText="1"/>
    </xf>
    <xf numFmtId="0" fontId="115" fillId="0" borderId="0" xfId="6494" applyNumberFormat="1" applyFont="1" applyFill="1" applyAlignment="1">
      <alignment horizontal="justify" vertical="top"/>
    </xf>
    <xf numFmtId="0" fontId="96" fillId="0" borderId="20" xfId="0" applyFont="1" applyFill="1" applyBorder="1" applyAlignment="1"/>
    <xf numFmtId="14" fontId="96" fillId="0" borderId="0" xfId="0" applyNumberFormat="1" applyFont="1" applyFill="1" applyBorder="1" applyAlignment="1">
      <alignment wrapText="1"/>
    </xf>
    <xf numFmtId="0" fontId="96" fillId="0" borderId="0" xfId="0" applyFont="1" applyFill="1"/>
    <xf numFmtId="0" fontId="96" fillId="0" borderId="0" xfId="0" applyFont="1" applyFill="1" applyBorder="1" applyAlignment="1"/>
    <xf numFmtId="0" fontId="96" fillId="0" borderId="0" xfId="0" applyFont="1" applyFill="1" applyAlignment="1">
      <alignment horizontal="center"/>
    </xf>
    <xf numFmtId="0" fontId="115" fillId="0" borderId="0" xfId="6494" applyNumberFormat="1" applyFont="1" applyFill="1" applyBorder="1" applyAlignment="1">
      <alignment vertical="top"/>
    </xf>
    <xf numFmtId="0" fontId="5" fillId="0" borderId="0" xfId="6494" applyNumberFormat="1" applyFont="1" applyFill="1" applyAlignment="1">
      <alignment horizontal="right" vertical="top"/>
    </xf>
    <xf numFmtId="251" fontId="113" fillId="0" borderId="0" xfId="6494" applyNumberFormat="1" applyFont="1" applyFill="1" applyAlignment="1">
      <alignment horizontal="right" vertical="top" shrinkToFit="1"/>
    </xf>
    <xf numFmtId="251" fontId="9" fillId="0" borderId="0" xfId="0" applyNumberFormat="1" applyFont="1" applyFill="1" applyAlignment="1">
      <alignment horizontal="right" shrinkToFit="1"/>
    </xf>
    <xf numFmtId="251" fontId="9" fillId="0" borderId="0" xfId="0" applyNumberFormat="1" applyFont="1" applyFill="1" applyBorder="1" applyAlignment="1">
      <alignment shrinkToFit="1"/>
    </xf>
    <xf numFmtId="251" fontId="115" fillId="0" borderId="0" xfId="6494" applyNumberFormat="1" applyFont="1" applyFill="1" applyAlignment="1">
      <alignment horizontal="right" vertical="top" shrinkToFit="1"/>
    </xf>
    <xf numFmtId="251" fontId="96" fillId="0" borderId="0" xfId="3111" applyNumberFormat="1" applyFont="1" applyFill="1" applyAlignment="1">
      <alignment horizontal="right" shrinkToFit="1"/>
    </xf>
    <xf numFmtId="251" fontId="96" fillId="0" borderId="0" xfId="0" applyNumberFormat="1" applyFont="1" applyFill="1" applyBorder="1" applyAlignment="1">
      <alignment shrinkToFit="1"/>
    </xf>
    <xf numFmtId="251" fontId="96" fillId="0" borderId="0" xfId="6494" applyNumberFormat="1" applyFont="1" applyFill="1" applyAlignment="1">
      <alignment vertical="top"/>
    </xf>
    <xf numFmtId="251" fontId="96" fillId="0" borderId="0" xfId="0" applyNumberFormat="1" applyFont="1" applyFill="1" applyBorder="1" applyAlignment="1">
      <alignment horizontal="right" shrinkToFit="1"/>
    </xf>
    <xf numFmtId="251" fontId="115" fillId="0" borderId="0" xfId="6494" applyNumberFormat="1" applyFont="1" applyFill="1" applyAlignment="1">
      <alignment horizontal="justify" vertical="top" shrinkToFit="1"/>
    </xf>
    <xf numFmtId="251" fontId="115" fillId="0" borderId="0" xfId="6494" applyNumberFormat="1" applyFont="1" applyFill="1" applyAlignment="1">
      <alignment shrinkToFit="1"/>
    </xf>
    <xf numFmtId="251" fontId="115" fillId="0" borderId="0" xfId="6494" applyNumberFormat="1" applyFont="1" applyFill="1" applyBorder="1" applyAlignment="1">
      <alignment shrinkToFit="1"/>
    </xf>
    <xf numFmtId="251" fontId="113" fillId="0" borderId="0" xfId="6494" applyNumberFormat="1" applyFont="1" applyFill="1" applyAlignment="1">
      <alignment horizontal="justify" vertical="top" shrinkToFit="1"/>
    </xf>
    <xf numFmtId="251" fontId="96" fillId="0" borderId="0" xfId="0" applyNumberFormat="1" applyFont="1" applyFill="1" applyAlignment="1">
      <alignment horizontal="right" shrinkToFit="1"/>
    </xf>
    <xf numFmtId="0" fontId="115" fillId="0" borderId="0" xfId="6494" applyNumberFormat="1" applyFont="1" applyFill="1" applyBorder="1" applyAlignment="1">
      <alignment horizontal="justify" vertical="top"/>
    </xf>
    <xf numFmtId="0" fontId="9" fillId="0" borderId="0" xfId="0" applyFont="1" applyFill="1" applyBorder="1" applyAlignment="1"/>
    <xf numFmtId="0" fontId="9" fillId="0" borderId="0" xfId="0" applyFont="1" applyFill="1" applyAlignment="1">
      <alignment horizontal="left" wrapText="1"/>
    </xf>
    <xf numFmtId="0" fontId="9" fillId="0" borderId="0" xfId="0" applyFont="1" applyFill="1" applyBorder="1" applyAlignment="1">
      <alignment horizontal="left" wrapTex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9" fillId="0" borderId="0" xfId="6494" applyNumberFormat="1" applyFont="1" applyFill="1" applyBorder="1" applyAlignment="1">
      <alignment wrapText="1"/>
    </xf>
    <xf numFmtId="0" fontId="9" fillId="0" borderId="0" xfId="0" applyFont="1" applyFill="1" applyBorder="1" applyAlignment="1">
      <alignment horizontal="justify" wrapText="1"/>
    </xf>
    <xf numFmtId="0" fontId="9" fillId="0" borderId="0" xfId="0" applyFont="1" applyFill="1" applyAlignment="1">
      <alignment horizontal="justify" wrapText="1"/>
    </xf>
    <xf numFmtId="0" fontId="9" fillId="0" borderId="0" xfId="6494" applyNumberFormat="1" applyFont="1" applyFill="1" applyAlignment="1"/>
    <xf numFmtId="0" fontId="96" fillId="0" borderId="0" xfId="6494" applyNumberFormat="1" applyFont="1" applyFill="1" applyAlignment="1">
      <alignment vertical="top" wrapText="1"/>
    </xf>
    <xf numFmtId="247" fontId="96" fillId="0" borderId="0" xfId="3111" applyNumberFormat="1" applyFont="1" applyFill="1" applyBorder="1" applyAlignment="1">
      <alignment vertical="top" wrapText="1"/>
    </xf>
    <xf numFmtId="0" fontId="9" fillId="0" borderId="18" xfId="6494" applyNumberFormat="1" applyFont="1" applyFill="1" applyBorder="1" applyAlignment="1">
      <alignment vertical="top"/>
    </xf>
    <xf numFmtId="0" fontId="96" fillId="0" borderId="18" xfId="6494" applyNumberFormat="1" applyFont="1" applyFill="1" applyBorder="1" applyAlignment="1">
      <alignment vertical="top" wrapText="1"/>
    </xf>
    <xf numFmtId="0" fontId="96" fillId="0" borderId="0" xfId="6494" applyNumberFormat="1" applyFont="1" applyFill="1" applyBorder="1" applyAlignment="1">
      <alignment vertical="top" wrapText="1"/>
    </xf>
    <xf numFmtId="247" fontId="96" fillId="0" borderId="0" xfId="3111" applyNumberFormat="1" applyFont="1" applyFill="1" applyAlignment="1">
      <alignment vertical="top" wrapText="1"/>
    </xf>
    <xf numFmtId="247" fontId="96" fillId="0" borderId="0" xfId="3111" applyNumberFormat="1" applyFont="1" applyFill="1" applyBorder="1" applyAlignment="1">
      <alignment horizontal="right" vertical="top" wrapText="1"/>
    </xf>
    <xf numFmtId="247" fontId="9" fillId="0" borderId="0" xfId="6494" applyNumberFormat="1" applyFont="1" applyFill="1" applyBorder="1" applyAlignment="1">
      <alignment vertical="top" wrapText="1"/>
    </xf>
    <xf numFmtId="247" fontId="9" fillId="0" borderId="0" xfId="6494" applyNumberFormat="1" applyFont="1" applyFill="1" applyAlignment="1">
      <alignment vertical="top"/>
    </xf>
    <xf numFmtId="0" fontId="9" fillId="0" borderId="0" xfId="6494" applyNumberFormat="1" applyFont="1" applyFill="1" applyAlignment="1">
      <alignment horizontal="right" vertical="top" wrapText="1"/>
    </xf>
    <xf numFmtId="247" fontId="9" fillId="0" borderId="0" xfId="3111" applyNumberFormat="1" applyFont="1" applyFill="1" applyAlignment="1">
      <alignment horizontal="right" vertical="top" wrapText="1"/>
    </xf>
    <xf numFmtId="247" fontId="9" fillId="0" borderId="0" xfId="6494" applyNumberFormat="1" applyFont="1" applyFill="1" applyAlignment="1">
      <alignment horizontal="right" vertical="top" wrapText="1"/>
    </xf>
    <xf numFmtId="247" fontId="9" fillId="0" borderId="0" xfId="6494" applyNumberFormat="1" applyFont="1" applyFill="1" applyBorder="1" applyAlignment="1">
      <alignment horizontal="right" vertical="top" wrapText="1"/>
    </xf>
    <xf numFmtId="0" fontId="96" fillId="0" borderId="0" xfId="6495" applyNumberFormat="1" applyFont="1" applyFill="1" applyAlignment="1">
      <alignment horizontal="left" vertical="center"/>
    </xf>
    <xf numFmtId="0" fontId="9" fillId="0" borderId="0" xfId="6495" applyNumberFormat="1" applyFont="1" applyFill="1" applyAlignment="1">
      <alignment horizontal="left" vertical="center"/>
    </xf>
    <xf numFmtId="247" fontId="9" fillId="0" borderId="0" xfId="3111" applyNumberFormat="1" applyFont="1" applyFill="1" applyAlignment="1">
      <alignment horizontal="center" vertical="top" wrapText="1"/>
    </xf>
    <xf numFmtId="0" fontId="9" fillId="0" borderId="0" xfId="6494" applyNumberFormat="1" applyFont="1" applyFill="1" applyAlignment="1">
      <alignment horizontal="center" vertical="top" wrapText="1"/>
    </xf>
    <xf numFmtId="247" fontId="9" fillId="0" borderId="0" xfId="3111" applyNumberFormat="1" applyFont="1" applyFill="1" applyBorder="1" applyAlignment="1">
      <alignment horizontal="center" vertical="top" wrapText="1"/>
    </xf>
    <xf numFmtId="14" fontId="96" fillId="0" borderId="0" xfId="6494" applyNumberFormat="1" applyFont="1" applyFill="1" applyAlignment="1">
      <alignment horizontal="center" vertical="top" wrapText="1"/>
    </xf>
    <xf numFmtId="14" fontId="96" fillId="0" borderId="0" xfId="3111" applyNumberFormat="1" applyFont="1" applyFill="1" applyBorder="1" applyAlignment="1">
      <alignment vertical="top" wrapText="1"/>
    </xf>
    <xf numFmtId="247" fontId="9" fillId="0" borderId="0" xfId="2820" applyNumberFormat="1" applyFont="1" applyFill="1" applyAlignment="1">
      <alignment horizontal="center" vertical="top" wrapText="1"/>
    </xf>
    <xf numFmtId="247" fontId="9" fillId="0" borderId="0" xfId="3466" applyNumberFormat="1" applyFont="1" applyFill="1" applyAlignment="1">
      <alignment horizontal="center" vertical="top" wrapText="1"/>
    </xf>
    <xf numFmtId="247" fontId="9" fillId="0" borderId="0" xfId="3111" applyNumberFormat="1" applyFont="1" applyFill="1" applyBorder="1" applyAlignment="1">
      <alignment vertical="top" wrapText="1"/>
    </xf>
    <xf numFmtId="0" fontId="96" fillId="0" borderId="0" xfId="6494" applyNumberFormat="1" applyFont="1" applyFill="1" applyBorder="1" applyAlignment="1">
      <alignment horizontal="left" vertical="top" wrapText="1"/>
    </xf>
    <xf numFmtId="0" fontId="96" fillId="0" borderId="0" xfId="6494" applyNumberFormat="1" applyFont="1" applyFill="1" applyBorder="1" applyAlignment="1">
      <alignment horizontal="center" vertical="top" wrapText="1"/>
    </xf>
    <xf numFmtId="14" fontId="96" fillId="0" borderId="0" xfId="6494" applyNumberFormat="1" applyFont="1" applyFill="1" applyBorder="1" applyAlignment="1">
      <alignment horizontal="center" vertical="center"/>
    </xf>
    <xf numFmtId="2" fontId="9" fillId="0" borderId="0" xfId="6494" applyNumberFormat="1" applyFont="1" applyFill="1" applyBorder="1" applyAlignment="1">
      <alignment vertical="top" wrapText="1"/>
    </xf>
    <xf numFmtId="0" fontId="9" fillId="0" borderId="0" xfId="6494" applyNumberFormat="1" applyFont="1" applyFill="1" applyBorder="1" applyAlignment="1">
      <alignment horizontal="center" vertical="top" wrapText="1"/>
    </xf>
    <xf numFmtId="2" fontId="9" fillId="0" borderId="0" xfId="6494" applyNumberFormat="1" applyFont="1" applyFill="1" applyAlignment="1">
      <alignment horizontal="center" vertical="top" wrapText="1"/>
    </xf>
    <xf numFmtId="2" fontId="9" fillId="0" borderId="0" xfId="6494" applyNumberFormat="1" applyFont="1" applyFill="1" applyAlignment="1">
      <alignment vertical="top" wrapText="1"/>
    </xf>
    <xf numFmtId="14" fontId="96" fillId="0" borderId="0" xfId="6494" applyNumberFormat="1" applyFont="1" applyFill="1" applyBorder="1" applyAlignment="1">
      <alignment vertical="top"/>
    </xf>
    <xf numFmtId="39" fontId="96" fillId="0" borderId="0" xfId="6494" applyNumberFormat="1" applyFont="1" applyFill="1" applyAlignment="1">
      <alignment horizontal="left" vertical="top" wrapText="1"/>
    </xf>
    <xf numFmtId="39" fontId="9" fillId="0" borderId="0" xfId="6494" applyNumberFormat="1" applyFont="1" applyFill="1" applyBorder="1" applyAlignment="1">
      <alignment vertical="top" wrapText="1"/>
    </xf>
    <xf numFmtId="39" fontId="96" fillId="0" borderId="0" xfId="6494" applyNumberFormat="1" applyFont="1" applyFill="1" applyBorder="1" applyAlignment="1">
      <alignment horizontal="left" vertical="top" wrapText="1"/>
    </xf>
    <xf numFmtId="0" fontId="9" fillId="0" borderId="0" xfId="6494" applyNumberFormat="1" applyFont="1" applyFill="1" applyAlignment="1">
      <alignment horizontal="justify" vertical="top"/>
    </xf>
    <xf numFmtId="0" fontId="9" fillId="0" borderId="0" xfId="6494" applyNumberFormat="1" applyFont="1" applyFill="1" applyBorder="1" applyAlignment="1">
      <alignment horizontal="justify" vertical="top"/>
    </xf>
    <xf numFmtId="0" fontId="96" fillId="0" borderId="0" xfId="6494" applyNumberFormat="1" applyFont="1" applyFill="1" applyAlignment="1"/>
    <xf numFmtId="0" fontId="96" fillId="0" borderId="0" xfId="6494" applyNumberFormat="1" applyFont="1" applyFill="1" applyAlignment="1">
      <alignment horizontal="left" vertical="top"/>
    </xf>
    <xf numFmtId="37" fontId="9" fillId="0" borderId="0" xfId="6494" applyNumberFormat="1" applyFont="1" applyFill="1" applyBorder="1" applyAlignment="1">
      <alignment vertical="top"/>
    </xf>
    <xf numFmtId="0" fontId="9" fillId="0" borderId="0" xfId="9495" applyFont="1" applyFill="1" applyAlignment="1">
      <alignment horizontal="justify" wrapText="1"/>
    </xf>
    <xf numFmtId="247" fontId="9" fillId="0" borderId="0" xfId="3111" applyNumberFormat="1" applyFont="1" applyFill="1" applyAlignment="1">
      <alignment vertical="top"/>
    </xf>
    <xf numFmtId="0" fontId="9" fillId="0" borderId="0" xfId="6494" applyNumberFormat="1" applyFont="1" applyFill="1" applyAlignment="1">
      <alignment vertical="top"/>
    </xf>
    <xf numFmtId="3" fontId="120" fillId="0" borderId="34" xfId="6495" applyNumberFormat="1" applyFont="1" applyFill="1" applyBorder="1" applyAlignment="1">
      <alignment vertical="top"/>
    </xf>
    <xf numFmtId="0" fontId="121" fillId="0" borderId="4" xfId="6494" applyNumberFormat="1" applyFont="1" applyFill="1" applyBorder="1" applyAlignment="1">
      <alignment vertical="top"/>
    </xf>
    <xf numFmtId="0" fontId="121" fillId="0" borderId="35" xfId="6494" applyNumberFormat="1" applyFont="1" applyFill="1" applyBorder="1" applyAlignment="1">
      <alignment vertical="top"/>
    </xf>
    <xf numFmtId="14" fontId="96" fillId="31" borderId="0" xfId="6494" applyNumberFormat="1" applyFont="1" applyFill="1" applyAlignment="1">
      <alignment horizontal="right" vertical="top"/>
    </xf>
    <xf numFmtId="167" fontId="122" fillId="0" borderId="34" xfId="6502" applyFont="1" applyFill="1" applyBorder="1" applyAlignment="1">
      <alignment vertical="center"/>
    </xf>
    <xf numFmtId="167" fontId="122" fillId="0" borderId="4" xfId="6502" applyFont="1" applyFill="1" applyBorder="1" applyAlignment="1">
      <alignment vertical="center"/>
    </xf>
    <xf numFmtId="167" fontId="122" fillId="0" borderId="35" xfId="6502" applyFont="1" applyFill="1" applyBorder="1" applyAlignment="1">
      <alignment vertical="center"/>
    </xf>
    <xf numFmtId="0" fontId="92" fillId="0" borderId="0" xfId="4333" applyFont="1" applyAlignment="1"/>
    <xf numFmtId="0" fontId="92" fillId="0" borderId="43" xfId="4333" applyFont="1" applyBorder="1"/>
    <xf numFmtId="247" fontId="92" fillId="0" borderId="43" xfId="2845" applyNumberFormat="1" applyFont="1" applyBorder="1"/>
    <xf numFmtId="0" fontId="92" fillId="0" borderId="43" xfId="4333" applyFont="1" applyBorder="1" applyAlignment="1">
      <alignment horizontal="center"/>
    </xf>
    <xf numFmtId="167" fontId="92" fillId="0" borderId="43" xfId="2729" applyFont="1" applyBorder="1"/>
    <xf numFmtId="0" fontId="93" fillId="0" borderId="43" xfId="4333" applyFont="1" applyBorder="1"/>
    <xf numFmtId="0" fontId="93" fillId="0" borderId="43" xfId="4333" applyFont="1" applyBorder="1" applyAlignment="1">
      <alignment horizontal="center"/>
    </xf>
    <xf numFmtId="167" fontId="93" fillId="0" borderId="43" xfId="2729" applyFont="1" applyBorder="1"/>
    <xf numFmtId="247" fontId="93" fillId="0" borderId="43" xfId="2845" applyNumberFormat="1" applyFont="1" applyBorder="1"/>
    <xf numFmtId="0" fontId="92" fillId="0" borderId="44" xfId="4333" applyFont="1" applyBorder="1"/>
    <xf numFmtId="0" fontId="92" fillId="0" borderId="44" xfId="4333" applyFont="1" applyBorder="1" applyAlignment="1">
      <alignment horizontal="center"/>
    </xf>
    <xf numFmtId="0" fontId="92" fillId="0" borderId="45" xfId="4333" applyFont="1" applyBorder="1"/>
    <xf numFmtId="247" fontId="92" fillId="0" borderId="45" xfId="2845" applyNumberFormat="1" applyFont="1" applyBorder="1"/>
    <xf numFmtId="0" fontId="92" fillId="0" borderId="1" xfId="4333" applyFont="1" applyBorder="1" applyAlignment="1">
      <alignment horizontal="center" vertical="center"/>
    </xf>
    <xf numFmtId="247" fontId="92" fillId="0" borderId="1" xfId="2845" applyNumberFormat="1" applyFont="1" applyBorder="1" applyAlignment="1">
      <alignment horizontal="center" vertical="center"/>
    </xf>
    <xf numFmtId="0" fontId="92" fillId="0" borderId="46" xfId="4333" applyFont="1" applyBorder="1"/>
    <xf numFmtId="0" fontId="93" fillId="0" borderId="46" xfId="4333" applyFont="1" applyBorder="1" applyAlignment="1">
      <alignment horizontal="center"/>
    </xf>
    <xf numFmtId="0" fontId="93" fillId="0" borderId="46" xfId="4333" applyFont="1" applyBorder="1"/>
    <xf numFmtId="167" fontId="93" fillId="0" borderId="46" xfId="2729" applyFont="1" applyBorder="1"/>
    <xf numFmtId="0" fontId="92" fillId="0" borderId="1" xfId="4333" applyFont="1" applyBorder="1"/>
    <xf numFmtId="0" fontId="92" fillId="0" borderId="1" xfId="4333" applyFont="1" applyBorder="1" applyAlignment="1">
      <alignment horizontal="center"/>
    </xf>
    <xf numFmtId="167" fontId="92" fillId="0" borderId="1" xfId="2729" applyFont="1" applyBorder="1"/>
    <xf numFmtId="0" fontId="92" fillId="0" borderId="46" xfId="4333" applyFont="1" applyBorder="1" applyAlignment="1">
      <alignment horizontal="center"/>
    </xf>
    <xf numFmtId="167" fontId="92" fillId="0" borderId="46" xfId="2729" applyFont="1" applyBorder="1"/>
    <xf numFmtId="247" fontId="92" fillId="0" borderId="46" xfId="2845" applyNumberFormat="1" applyFont="1" applyBorder="1"/>
    <xf numFmtId="0" fontId="92" fillId="0" borderId="45" xfId="4333" applyFont="1" applyBorder="1" applyAlignment="1">
      <alignment horizontal="center"/>
    </xf>
    <xf numFmtId="167" fontId="92" fillId="0" borderId="45" xfId="2729" applyFont="1" applyBorder="1"/>
    <xf numFmtId="167" fontId="92" fillId="0" borderId="1" xfId="2729" applyFont="1" applyFill="1" applyBorder="1"/>
    <xf numFmtId="37" fontId="92" fillId="0" borderId="43" xfId="4333" applyNumberFormat="1" applyFont="1" applyBorder="1"/>
    <xf numFmtId="247" fontId="92" fillId="0" borderId="43" xfId="6492" applyNumberFormat="1" applyFont="1" applyBorder="1"/>
    <xf numFmtId="37" fontId="104" fillId="0" borderId="43" xfId="4333" applyNumberFormat="1" applyFont="1" applyBorder="1" applyAlignment="1">
      <alignment horizontal="right"/>
    </xf>
    <xf numFmtId="247" fontId="92" fillId="0" borderId="43" xfId="6492" applyNumberFormat="1" applyFont="1" applyFill="1" applyBorder="1"/>
    <xf numFmtId="247" fontId="93" fillId="0" borderId="43" xfId="6492" applyNumberFormat="1" applyFont="1" applyBorder="1"/>
    <xf numFmtId="37" fontId="93" fillId="0" borderId="43" xfId="4333" applyNumberFormat="1" applyFont="1" applyBorder="1"/>
    <xf numFmtId="247" fontId="104" fillId="0" borderId="43" xfId="6492" applyNumberFormat="1" applyFont="1" applyFill="1" applyBorder="1" applyAlignment="1">
      <alignment horizontal="right"/>
    </xf>
    <xf numFmtId="247" fontId="93" fillId="0" borderId="43" xfId="6492" applyNumberFormat="1" applyFont="1" applyFill="1" applyBorder="1"/>
    <xf numFmtId="167" fontId="93" fillId="30" borderId="43" xfId="7422" applyFont="1" applyFill="1" applyBorder="1"/>
    <xf numFmtId="0" fontId="93" fillId="0" borderId="44" xfId="4333" applyFont="1" applyBorder="1"/>
    <xf numFmtId="0" fontId="93" fillId="0" borderId="44" xfId="4333" applyFont="1" applyBorder="1" applyAlignment="1">
      <alignment horizontal="center"/>
    </xf>
    <xf numFmtId="37" fontId="93" fillId="0" borderId="44" xfId="4333" applyNumberFormat="1" applyFont="1" applyBorder="1"/>
    <xf numFmtId="37" fontId="92" fillId="0" borderId="45" xfId="4333" applyNumberFormat="1" applyFont="1" applyBorder="1"/>
    <xf numFmtId="247" fontId="92" fillId="0" borderId="45" xfId="6492" applyNumberFormat="1" applyFont="1" applyBorder="1"/>
    <xf numFmtId="0" fontId="92" fillId="0" borderId="1" xfId="4333" applyFont="1" applyBorder="1" applyAlignment="1">
      <alignment horizontal="center" vertical="center" wrapText="1"/>
    </xf>
    <xf numFmtId="247" fontId="92" fillId="0" borderId="1" xfId="6492" applyNumberFormat="1" applyFont="1" applyFill="1" applyBorder="1" applyAlignment="1">
      <alignment horizontal="center" vertical="center" wrapText="1"/>
    </xf>
    <xf numFmtId="247" fontId="92" fillId="0" borderId="0" xfId="6492" applyNumberFormat="1" applyFont="1" applyFill="1" applyAlignment="1">
      <alignment horizontal="right"/>
    </xf>
    <xf numFmtId="37" fontId="92" fillId="0" borderId="1" xfId="4333" applyNumberFormat="1" applyFont="1" applyBorder="1" applyAlignment="1">
      <alignment horizontal="center" vertical="center" wrapText="1"/>
    </xf>
    <xf numFmtId="0" fontId="92" fillId="0" borderId="0" xfId="4333" applyFont="1" applyAlignment="1">
      <alignment wrapText="1"/>
    </xf>
    <xf numFmtId="0" fontId="92" fillId="0" borderId="45" xfId="4333" applyFont="1" applyBorder="1" applyAlignment="1">
      <alignment wrapText="1"/>
    </xf>
    <xf numFmtId="0" fontId="92" fillId="0" borderId="43" xfId="4333" applyFont="1" applyBorder="1" applyAlignment="1">
      <alignment wrapText="1"/>
    </xf>
    <xf numFmtId="0" fontId="93" fillId="0" borderId="43" xfId="4333" applyFont="1" applyBorder="1" applyAlignment="1">
      <alignment wrapText="1"/>
    </xf>
    <xf numFmtId="0" fontId="93" fillId="0" borderId="44" xfId="4333" applyFont="1" applyBorder="1" applyAlignment="1">
      <alignment wrapText="1"/>
    </xf>
    <xf numFmtId="0" fontId="92" fillId="0" borderId="0" xfId="4895" applyFont="1" applyAlignment="1">
      <alignment wrapText="1"/>
    </xf>
    <xf numFmtId="0" fontId="103" fillId="29" borderId="0" xfId="4333" applyFont="1" applyFill="1" applyBorder="1" applyAlignment="1">
      <alignment horizontal="center" vertical="center" wrapText="1"/>
    </xf>
    <xf numFmtId="0" fontId="94" fillId="0" borderId="0" xfId="4333" applyFont="1" applyAlignment="1">
      <alignment wrapText="1"/>
    </xf>
    <xf numFmtId="167" fontId="92" fillId="0" borderId="43" xfId="2676" applyFont="1" applyFill="1" applyBorder="1"/>
    <xf numFmtId="167" fontId="93" fillId="0" borderId="43" xfId="2676" applyFont="1" applyFill="1" applyBorder="1"/>
    <xf numFmtId="3" fontId="93" fillId="0" borderId="47" xfId="4333" applyNumberFormat="1" applyFont="1" applyFill="1" applyBorder="1" applyAlignment="1">
      <alignment horizontal="right"/>
    </xf>
    <xf numFmtId="167" fontId="93" fillId="0" borderId="47" xfId="2729" applyFont="1" applyFill="1" applyBorder="1" applyAlignment="1">
      <alignment horizontal="right"/>
    </xf>
    <xf numFmtId="167" fontId="92" fillId="0" borderId="47" xfId="2729" applyFont="1" applyFill="1" applyBorder="1" applyAlignment="1">
      <alignment horizontal="right"/>
    </xf>
    <xf numFmtId="167" fontId="92" fillId="0" borderId="44" xfId="2676" applyFont="1" applyFill="1" applyBorder="1"/>
    <xf numFmtId="167" fontId="92" fillId="0" borderId="48" xfId="2729" applyFont="1" applyFill="1" applyBorder="1" applyAlignment="1">
      <alignment horizontal="right"/>
    </xf>
    <xf numFmtId="0" fontId="92" fillId="0" borderId="44" xfId="4333" applyFont="1" applyBorder="1" applyAlignment="1">
      <alignment wrapText="1"/>
    </xf>
    <xf numFmtId="167" fontId="92" fillId="0" borderId="45" xfId="2676" applyFont="1" applyFill="1" applyBorder="1"/>
    <xf numFmtId="3" fontId="105" fillId="0" borderId="49" xfId="4333" applyNumberFormat="1" applyFont="1" applyFill="1" applyBorder="1" applyAlignment="1">
      <alignment horizontal="right"/>
    </xf>
    <xf numFmtId="167" fontId="92" fillId="0" borderId="1" xfId="2729" applyFont="1" applyFill="1" applyBorder="1" applyAlignment="1">
      <alignment horizontal="center" vertical="center" wrapText="1"/>
    </xf>
    <xf numFmtId="167" fontId="92" fillId="0" borderId="1" xfId="2729" applyFont="1" applyBorder="1" applyAlignment="1">
      <alignment horizontal="center" vertical="center" wrapText="1"/>
    </xf>
    <xf numFmtId="3" fontId="9" fillId="0" borderId="22" xfId="6493" applyNumberFormat="1" applyFont="1" applyFill="1" applyBorder="1" applyAlignment="1" applyProtection="1">
      <alignment vertical="top"/>
      <protection hidden="1"/>
    </xf>
    <xf numFmtId="0" fontId="96" fillId="0" borderId="22" xfId="6493" applyNumberFormat="1" applyFont="1" applyFill="1" applyBorder="1" applyAlignment="1" applyProtection="1">
      <alignment vertical="top"/>
      <protection hidden="1"/>
    </xf>
    <xf numFmtId="0" fontId="9" fillId="0" borderId="22" xfId="6493" applyNumberFormat="1" applyFont="1" applyFill="1" applyBorder="1" applyAlignment="1" applyProtection="1">
      <alignment vertical="top"/>
      <protection hidden="1"/>
    </xf>
    <xf numFmtId="0" fontId="9" fillId="0" borderId="22" xfId="6493" applyNumberFormat="1" applyFont="1" applyFill="1" applyBorder="1" applyAlignment="1" applyProtection="1">
      <alignment horizontal="right" vertical="top"/>
      <protection hidden="1"/>
    </xf>
    <xf numFmtId="0" fontId="6" fillId="0" borderId="0" xfId="0" applyFont="1" applyFill="1" applyAlignment="1">
      <alignment horizontal="right"/>
    </xf>
    <xf numFmtId="0" fontId="6" fillId="0" borderId="0" xfId="0" applyFont="1" applyFill="1"/>
    <xf numFmtId="0" fontId="3" fillId="0" borderId="18" xfId="0" applyFont="1" applyFill="1" applyBorder="1" applyAlignment="1">
      <alignment horizontal="right"/>
    </xf>
    <xf numFmtId="0" fontId="3" fillId="0" borderId="0" xfId="0" applyFont="1" applyFill="1"/>
    <xf numFmtId="0" fontId="3" fillId="0" borderId="0" xfId="0" applyFont="1" applyFill="1" applyAlignment="1">
      <alignment horizontal="right"/>
    </xf>
    <xf numFmtId="3" fontId="3" fillId="0" borderId="0" xfId="0" applyNumberFormat="1" applyFont="1" applyFill="1" applyAlignment="1">
      <alignment horizontal="right"/>
    </xf>
    <xf numFmtId="0" fontId="3" fillId="0" borderId="0" xfId="0" applyFont="1" applyFill="1" applyAlignment="1">
      <alignment horizontal="justify" wrapText="1"/>
    </xf>
    <xf numFmtId="0" fontId="142" fillId="0" borderId="11" xfId="0" applyFont="1" applyFill="1" applyBorder="1" applyAlignment="1">
      <alignment horizontal="justify" vertical="top" wrapText="1"/>
    </xf>
    <xf numFmtId="0" fontId="143" fillId="0" borderId="11" xfId="0" applyFont="1" applyFill="1" applyBorder="1" applyAlignment="1">
      <alignment horizontal="justify" vertical="top"/>
    </xf>
    <xf numFmtId="3" fontId="143" fillId="0" borderId="11" xfId="0" applyNumberFormat="1" applyFont="1" applyFill="1" applyBorder="1" applyAlignment="1">
      <alignment horizontal="justify" vertical="top"/>
    </xf>
    <xf numFmtId="0" fontId="3" fillId="0" borderId="4" xfId="0" applyFont="1" applyFill="1" applyBorder="1" applyAlignment="1">
      <alignment horizontal="justify" vertical="center" wrapText="1"/>
    </xf>
    <xf numFmtId="252" fontId="3" fillId="0" borderId="4"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8" fontId="3" fillId="0" borderId="0" xfId="0" applyNumberFormat="1" applyFont="1" applyFill="1"/>
    <xf numFmtId="0" fontId="143" fillId="0" borderId="4" xfId="0" quotePrefix="1" applyFont="1" applyFill="1" applyBorder="1" applyAlignment="1">
      <alignment horizontal="justify" vertical="center" wrapText="1"/>
    </xf>
    <xf numFmtId="3" fontId="144" fillId="0" borderId="4" xfId="0" applyNumberFormat="1" applyFont="1" applyFill="1" applyBorder="1" applyAlignment="1">
      <alignment horizontal="right" vertical="center"/>
    </xf>
    <xf numFmtId="252" fontId="143" fillId="0" borderId="4" xfId="0" applyNumberFormat="1" applyFont="1" applyFill="1" applyBorder="1" applyAlignment="1">
      <alignment horizontal="right" vertical="center"/>
    </xf>
    <xf numFmtId="3" fontId="143" fillId="0" borderId="0" xfId="0" applyNumberFormat="1" applyFont="1" applyFill="1"/>
    <xf numFmtId="0" fontId="143" fillId="0" borderId="0" xfId="0" applyFont="1" applyFill="1"/>
    <xf numFmtId="3" fontId="145" fillId="0" borderId="4" xfId="0" applyNumberFormat="1" applyFont="1" applyFill="1" applyBorder="1" applyAlignment="1">
      <alignment horizontal="right" vertical="center"/>
    </xf>
    <xf numFmtId="258" fontId="3" fillId="0" borderId="4" xfId="4333" applyNumberFormat="1" applyFont="1" applyFill="1" applyBorder="1" applyAlignment="1">
      <alignment horizontal="right" vertical="center"/>
    </xf>
    <xf numFmtId="252" fontId="3" fillId="0" borderId="0" xfId="0" applyNumberFormat="1" applyFont="1" applyFill="1"/>
    <xf numFmtId="0" fontId="3" fillId="0" borderId="37" xfId="0" applyFont="1" applyFill="1" applyBorder="1" applyAlignment="1">
      <alignment horizontal="justify" vertical="center" wrapText="1"/>
    </xf>
    <xf numFmtId="3" fontId="2" fillId="0" borderId="37" xfId="0" applyNumberFormat="1" applyFont="1" applyFill="1" applyBorder="1" applyAlignment="1">
      <alignment horizontal="right" vertical="center"/>
    </xf>
    <xf numFmtId="37" fontId="3" fillId="0" borderId="42" xfId="6493" applyNumberFormat="1" applyFont="1" applyFill="1" applyBorder="1" applyAlignment="1" applyProtection="1">
      <alignment horizontal="right" vertical="top"/>
      <protection locked="0" hidden="1"/>
    </xf>
    <xf numFmtId="252" fontId="3" fillId="0" borderId="37" xfId="0" applyNumberFormat="1" applyFont="1" applyFill="1" applyBorder="1" applyAlignment="1">
      <alignment horizontal="right" vertical="center"/>
    </xf>
    <xf numFmtId="3" fontId="7" fillId="0" borderId="37" xfId="0" applyNumberFormat="1" applyFont="1" applyFill="1" applyBorder="1" applyAlignment="1">
      <alignment horizontal="right" vertical="center"/>
    </xf>
    <xf numFmtId="247" fontId="3" fillId="0" borderId="37" xfId="3219" applyNumberFormat="1" applyFont="1" applyFill="1" applyBorder="1" applyAlignment="1">
      <alignment horizontal="right" vertical="center"/>
    </xf>
    <xf numFmtId="3" fontId="3" fillId="0" borderId="0" xfId="0" applyNumberFormat="1" applyFont="1" applyFill="1"/>
    <xf numFmtId="0" fontId="6" fillId="0" borderId="1" xfId="0" applyFont="1" applyFill="1" applyBorder="1" applyAlignment="1">
      <alignment horizontal="justify" vertical="center" wrapText="1"/>
    </xf>
    <xf numFmtId="252" fontId="6" fillId="0" borderId="1" xfId="0" applyNumberFormat="1" applyFont="1" applyFill="1" applyBorder="1" applyAlignment="1">
      <alignment horizontal="right" vertical="center"/>
    </xf>
    <xf numFmtId="0" fontId="3" fillId="0" borderId="0" xfId="0" applyFont="1" applyFill="1" applyAlignment="1">
      <alignment horizontal="center" vertical="center"/>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03" fillId="29" borderId="0" xfId="4333" applyFont="1" applyFill="1" applyBorder="1" applyAlignment="1">
      <alignment vertical="center" wrapText="1"/>
    </xf>
    <xf numFmtId="0" fontId="96" fillId="0" borderId="0" xfId="6494" applyNumberFormat="1" applyFont="1" applyFill="1" applyAlignment="1">
      <alignment horizontal="center" vertical="top"/>
    </xf>
    <xf numFmtId="0" fontId="96" fillId="0" borderId="0" xfId="6494" applyNumberFormat="1" applyFont="1" applyFill="1" applyAlignment="1">
      <alignment horizontal="left" vertical="top"/>
    </xf>
    <xf numFmtId="37" fontId="9" fillId="0" borderId="0" xfId="6494" applyNumberFormat="1" applyFont="1" applyFill="1" applyBorder="1" applyAlignment="1">
      <alignment vertical="top"/>
    </xf>
    <xf numFmtId="0" fontId="9" fillId="0" borderId="0" xfId="6494" applyNumberFormat="1" applyFont="1" applyFill="1" applyAlignment="1">
      <alignment horizontal="left" vertical="top"/>
    </xf>
    <xf numFmtId="252" fontId="9" fillId="0" borderId="0" xfId="6494" applyNumberFormat="1" applyFont="1" applyFill="1" applyAlignment="1">
      <alignment horizontal="right" vertical="top"/>
    </xf>
    <xf numFmtId="247" fontId="9" fillId="0" borderId="0" xfId="3111" applyNumberFormat="1" applyFont="1" applyFill="1" applyAlignment="1">
      <alignment vertical="top"/>
    </xf>
    <xf numFmtId="251" fontId="9" fillId="0" borderId="0" xfId="6494" applyNumberFormat="1" applyFont="1" applyFill="1" applyAlignment="1">
      <alignment horizontal="right" vertical="top"/>
    </xf>
    <xf numFmtId="3" fontId="123" fillId="0" borderId="0" xfId="6495" applyNumberFormat="1" applyFont="1" applyFill="1" applyAlignment="1">
      <alignment vertical="top" shrinkToFit="1"/>
    </xf>
    <xf numFmtId="3" fontId="123" fillId="0" borderId="0" xfId="6494" applyNumberFormat="1" applyFont="1" applyFill="1" applyAlignment="1">
      <alignment vertical="top" shrinkToFit="1"/>
    </xf>
    <xf numFmtId="167" fontId="9" fillId="0" borderId="0" xfId="6494" applyNumberFormat="1" applyFont="1" applyFill="1" applyAlignment="1">
      <alignment vertical="top"/>
    </xf>
    <xf numFmtId="0" fontId="9" fillId="0" borderId="0" xfId="6494" applyNumberFormat="1" applyFont="1" applyFill="1" applyAlignment="1">
      <alignment vertical="top"/>
    </xf>
    <xf numFmtId="0" fontId="3" fillId="0" borderId="18" xfId="0" applyFont="1" applyFill="1" applyBorder="1" applyAlignment="1">
      <alignment horizontal="left" wrapText="1"/>
    </xf>
    <xf numFmtId="0" fontId="111" fillId="0" borderId="18" xfId="6493" applyFont="1" applyFill="1" applyBorder="1" applyAlignment="1" applyProtection="1">
      <alignment horizontal="right" vertical="top"/>
      <protection hidden="1"/>
    </xf>
    <xf numFmtId="247" fontId="92" fillId="0" borderId="0" xfId="6492" applyNumberFormat="1" applyFont="1"/>
    <xf numFmtId="3" fontId="9" fillId="0" borderId="0" xfId="6494" applyNumberFormat="1" applyFont="1" applyFill="1" applyAlignment="1">
      <alignment horizontal="right" vertical="top"/>
    </xf>
    <xf numFmtId="251" fontId="96" fillId="0" borderId="0" xfId="6494" applyNumberFormat="1" applyFont="1" applyFill="1" applyBorder="1" applyAlignment="1">
      <alignment horizontal="right" vertical="top"/>
    </xf>
    <xf numFmtId="247" fontId="3" fillId="0" borderId="0" xfId="6492" applyNumberFormat="1" applyFont="1" applyFill="1" applyAlignment="1">
      <alignment horizontal="right"/>
    </xf>
    <xf numFmtId="252" fontId="3" fillId="0" borderId="0" xfId="0" applyNumberFormat="1" applyFont="1" applyFill="1" applyAlignment="1">
      <alignment horizontal="right"/>
    </xf>
    <xf numFmtId="0" fontId="3" fillId="0" borderId="0" xfId="0" applyFont="1" applyFill="1" applyBorder="1" applyAlignment="1">
      <alignment horizontal="right"/>
    </xf>
    <xf numFmtId="3" fontId="106" fillId="0" borderId="0" xfId="6503" applyNumberFormat="1" applyFont="1" applyFill="1" applyBorder="1" applyAlignment="1">
      <alignment horizontal="left"/>
    </xf>
    <xf numFmtId="3" fontId="146" fillId="0" borderId="0" xfId="4357" applyNumberFormat="1" applyFont="1" applyFill="1"/>
    <xf numFmtId="0" fontId="146" fillId="0" borderId="0" xfId="4357" applyFont="1" applyFill="1"/>
    <xf numFmtId="247" fontId="147" fillId="0" borderId="0" xfId="2856" applyNumberFormat="1" applyFont="1" applyFill="1" applyAlignment="1">
      <alignment horizontal="right"/>
    </xf>
    <xf numFmtId="247" fontId="148" fillId="0" borderId="0" xfId="2856" applyNumberFormat="1" applyFont="1" applyFill="1" applyAlignment="1">
      <alignment horizontal="right"/>
    </xf>
    <xf numFmtId="247" fontId="146" fillId="0" borderId="0" xfId="2856" applyNumberFormat="1" applyFont="1" applyFill="1" applyAlignment="1">
      <alignment horizontal="right"/>
    </xf>
    <xf numFmtId="247" fontId="148" fillId="0" borderId="0" xfId="3111" applyNumberFormat="1" applyFont="1" applyFill="1"/>
    <xf numFmtId="247" fontId="148" fillId="0" borderId="0" xfId="6492" applyNumberFormat="1" applyFont="1" applyFill="1"/>
    <xf numFmtId="0" fontId="148" fillId="0" borderId="0" xfId="4357" applyFont="1" applyFill="1"/>
    <xf numFmtId="0" fontId="147" fillId="0" borderId="0" xfId="4357" applyFont="1" applyFill="1" applyBorder="1"/>
    <xf numFmtId="247" fontId="147" fillId="0" borderId="0" xfId="2856" applyNumberFormat="1" applyFont="1" applyFill="1" applyBorder="1" applyAlignment="1">
      <alignment horizontal="right"/>
    </xf>
    <xf numFmtId="247" fontId="148" fillId="0" borderId="0" xfId="2856" applyNumberFormat="1" applyFont="1" applyFill="1" applyBorder="1" applyAlignment="1">
      <alignment horizontal="right"/>
    </xf>
    <xf numFmtId="0" fontId="147" fillId="0" borderId="18" xfId="4357" applyFont="1" applyFill="1" applyBorder="1"/>
    <xf numFmtId="247" fontId="147" fillId="0" borderId="18" xfId="2856" applyNumberFormat="1" applyFont="1" applyFill="1" applyBorder="1" applyAlignment="1">
      <alignment horizontal="right"/>
    </xf>
    <xf numFmtId="247" fontId="148" fillId="0" borderId="18" xfId="2856" applyNumberFormat="1" applyFont="1" applyFill="1" applyBorder="1" applyAlignment="1">
      <alignment horizontal="right"/>
    </xf>
    <xf numFmtId="0" fontId="147" fillId="0" borderId="0" xfId="4357" applyFont="1" applyFill="1"/>
    <xf numFmtId="14" fontId="146" fillId="0" borderId="19" xfId="4357" applyNumberFormat="1" applyFont="1" applyFill="1" applyBorder="1" applyAlignment="1">
      <alignment horizontal="center"/>
    </xf>
    <xf numFmtId="247" fontId="148" fillId="0" borderId="0" xfId="3111" applyNumberFormat="1" applyFont="1" applyFill="1" applyAlignment="1">
      <alignment horizontal="center"/>
    </xf>
    <xf numFmtId="247" fontId="148" fillId="0" borderId="0" xfId="6492" applyNumberFormat="1" applyFont="1" applyFill="1" applyAlignment="1">
      <alignment horizontal="center"/>
    </xf>
    <xf numFmtId="14" fontId="148" fillId="0" borderId="0" xfId="4357" applyNumberFormat="1" applyFont="1" applyFill="1" applyAlignment="1">
      <alignment horizontal="center"/>
    </xf>
    <xf numFmtId="14" fontId="146" fillId="0" borderId="7" xfId="4357" applyNumberFormat="1" applyFont="1" applyFill="1" applyBorder="1" applyAlignment="1">
      <alignment horizontal="center"/>
    </xf>
    <xf numFmtId="250" fontId="146" fillId="0" borderId="1" xfId="2856" applyNumberFormat="1" applyFont="1" applyFill="1" applyBorder="1" applyAlignment="1">
      <alignment horizontal="right"/>
    </xf>
    <xf numFmtId="0" fontId="146" fillId="0" borderId="1" xfId="4357" applyFont="1" applyFill="1" applyBorder="1" applyAlignment="1">
      <alignment horizontal="center"/>
    </xf>
    <xf numFmtId="247" fontId="146" fillId="0" borderId="1" xfId="2856" applyNumberFormat="1" applyFont="1" applyFill="1" applyBorder="1" applyAlignment="1">
      <alignment horizontal="right"/>
    </xf>
    <xf numFmtId="0" fontId="149" fillId="0" borderId="1" xfId="4357" applyFont="1" applyFill="1" applyBorder="1" applyAlignment="1">
      <alignment horizontal="right"/>
    </xf>
    <xf numFmtId="0" fontId="146" fillId="0" borderId="1" xfId="4357" applyFont="1" applyFill="1" applyBorder="1" applyAlignment="1">
      <alignment horizontal="right"/>
    </xf>
    <xf numFmtId="247" fontId="146" fillId="0" borderId="1" xfId="2856" applyNumberFormat="1" applyFont="1" applyFill="1" applyBorder="1" applyAlignment="1">
      <alignment horizontal="left" wrapText="1"/>
    </xf>
    <xf numFmtId="3" fontId="146" fillId="0" borderId="1" xfId="2856" applyNumberFormat="1" applyFont="1" applyFill="1" applyBorder="1" applyAlignment="1">
      <alignment horizontal="right"/>
    </xf>
    <xf numFmtId="3" fontId="149" fillId="0" borderId="1" xfId="2856" applyNumberFormat="1" applyFont="1" applyFill="1" applyBorder="1" applyAlignment="1">
      <alignment horizontal="right"/>
    </xf>
    <xf numFmtId="247" fontId="148" fillId="0" borderId="0" xfId="4357" applyNumberFormat="1" applyFont="1" applyFill="1"/>
    <xf numFmtId="0" fontId="149" fillId="0" borderId="34" xfId="9496" applyFont="1" applyFill="1" applyBorder="1" applyAlignment="1">
      <alignment vertical="center"/>
    </xf>
    <xf numFmtId="3" fontId="149" fillId="0" borderId="34" xfId="9496" applyNumberFormat="1" applyFont="1" applyFill="1" applyBorder="1" applyAlignment="1">
      <alignment horizontal="right" vertical="center"/>
    </xf>
    <xf numFmtId="247" fontId="149" fillId="0" borderId="0" xfId="9496" applyNumberFormat="1" applyFont="1" applyFill="1" applyAlignment="1">
      <alignment vertical="center"/>
    </xf>
    <xf numFmtId="247" fontId="149" fillId="0" borderId="0" xfId="6492" applyNumberFormat="1" applyFont="1" applyFill="1" applyAlignment="1">
      <alignment vertical="center"/>
    </xf>
    <xf numFmtId="0" fontId="149" fillId="0" borderId="0" xfId="9496" applyFont="1" applyFill="1" applyAlignment="1">
      <alignment vertical="center"/>
    </xf>
    <xf numFmtId="0" fontId="150" fillId="0" borderId="4" xfId="9496" applyFont="1" applyFill="1" applyBorder="1" applyAlignment="1">
      <alignment vertical="center"/>
    </xf>
    <xf numFmtId="3" fontId="150" fillId="0" borderId="4" xfId="9496" applyNumberFormat="1" applyFont="1" applyFill="1" applyBorder="1" applyAlignment="1">
      <alignment horizontal="right" vertical="center"/>
    </xf>
    <xf numFmtId="3" fontId="148" fillId="0" borderId="0" xfId="9496" applyNumberFormat="1" applyFont="1" applyFill="1" applyAlignment="1">
      <alignment vertical="center"/>
    </xf>
    <xf numFmtId="0" fontId="148" fillId="0" borderId="0" xfId="9496" applyFont="1" applyFill="1" applyAlignment="1">
      <alignment vertical="center"/>
    </xf>
    <xf numFmtId="247" fontId="148" fillId="0" borderId="0" xfId="6492" applyNumberFormat="1" applyFont="1" applyFill="1" applyAlignment="1">
      <alignment vertical="center"/>
    </xf>
    <xf numFmtId="0" fontId="148" fillId="0" borderId="4" xfId="9496" applyFont="1" applyFill="1" applyBorder="1" applyAlignment="1">
      <alignment vertical="center" wrapText="1"/>
    </xf>
    <xf numFmtId="3" fontId="148" fillId="0" borderId="4" xfId="9497" applyNumberFormat="1" applyFont="1" applyFill="1" applyBorder="1" applyAlignment="1">
      <alignment horizontal="right" vertical="center" shrinkToFit="1"/>
    </xf>
    <xf numFmtId="0" fontId="150" fillId="0" borderId="0" xfId="9496" applyFont="1" applyFill="1" applyAlignment="1">
      <alignment vertical="center"/>
    </xf>
    <xf numFmtId="0" fontId="148" fillId="0" borderId="4" xfId="9496" applyFont="1" applyFill="1" applyBorder="1" applyAlignment="1">
      <alignment vertical="center"/>
    </xf>
    <xf numFmtId="247" fontId="151" fillId="0" borderId="4" xfId="6492" applyNumberFormat="1" applyFont="1" applyFill="1" applyBorder="1" applyAlignment="1">
      <alignment horizontal="center" vertical="center"/>
    </xf>
    <xf numFmtId="0" fontId="151" fillId="0" borderId="4" xfId="0" applyFont="1" applyFill="1" applyBorder="1" applyAlignment="1">
      <alignment horizontal="center" vertical="center"/>
    </xf>
    <xf numFmtId="169" fontId="148" fillId="0" borderId="0" xfId="3111" applyFont="1" applyFill="1" applyAlignment="1">
      <alignment vertical="center"/>
    </xf>
    <xf numFmtId="0" fontId="152" fillId="32" borderId="4" xfId="0" applyFont="1" applyFill="1" applyBorder="1" applyAlignment="1">
      <alignment horizontal="center" vertical="center"/>
    </xf>
    <xf numFmtId="169" fontId="150" fillId="0" borderId="0" xfId="3111" applyFont="1" applyFill="1" applyAlignment="1">
      <alignment vertical="center"/>
    </xf>
    <xf numFmtId="247" fontId="146" fillId="0" borderId="1" xfId="2856" applyNumberFormat="1" applyFont="1" applyFill="1" applyBorder="1" applyAlignment="1">
      <alignment wrapText="1"/>
    </xf>
    <xf numFmtId="0" fontId="148" fillId="0" borderId="34" xfId="0" applyFont="1" applyFill="1" applyBorder="1" applyAlignment="1">
      <alignment vertical="center" wrapText="1"/>
    </xf>
    <xf numFmtId="247" fontId="146" fillId="0" borderId="34" xfId="2856" applyNumberFormat="1" applyFont="1" applyFill="1" applyBorder="1" applyAlignment="1">
      <alignment wrapText="1"/>
    </xf>
    <xf numFmtId="167" fontId="148" fillId="0" borderId="34" xfId="6502" applyFont="1" applyFill="1" applyBorder="1" applyAlignment="1">
      <alignment vertical="center"/>
    </xf>
    <xf numFmtId="167" fontId="148" fillId="0" borderId="4" xfId="6502" applyFont="1" applyFill="1" applyBorder="1" applyAlignment="1">
      <alignment vertical="center"/>
    </xf>
    <xf numFmtId="0" fontId="148" fillId="0" borderId="4" xfId="0" applyFont="1" applyFill="1" applyBorder="1" applyAlignment="1">
      <alignment vertical="center" wrapText="1"/>
    </xf>
    <xf numFmtId="247" fontId="146" fillId="0" borderId="4" xfId="2856" applyNumberFormat="1" applyFont="1" applyFill="1" applyBorder="1" applyAlignment="1">
      <alignment wrapText="1"/>
    </xf>
    <xf numFmtId="247" fontId="147" fillId="0" borderId="4" xfId="2856" applyNumberFormat="1" applyFont="1" applyFill="1" applyBorder="1" applyAlignment="1">
      <alignment wrapText="1"/>
    </xf>
    <xf numFmtId="167" fontId="148" fillId="0" borderId="4" xfId="6502" applyNumberFormat="1" applyFont="1" applyBorder="1" applyAlignment="1">
      <alignment vertical="center"/>
    </xf>
    <xf numFmtId="0" fontId="148" fillId="0" borderId="35" xfId="0" applyFont="1" applyFill="1" applyBorder="1" applyAlignment="1">
      <alignment vertical="center" wrapText="1"/>
    </xf>
    <xf numFmtId="247" fontId="147" fillId="0" borderId="35" xfId="2856" applyNumberFormat="1" applyFont="1" applyFill="1" applyBorder="1" applyAlignment="1">
      <alignment wrapText="1"/>
    </xf>
    <xf numFmtId="167" fontId="148" fillId="0" borderId="35" xfId="6502" applyFont="1" applyFill="1" applyBorder="1" applyAlignment="1">
      <alignment vertical="center"/>
    </xf>
    <xf numFmtId="247" fontId="153" fillId="0" borderId="1" xfId="2856" applyNumberFormat="1" applyFont="1" applyFill="1" applyBorder="1" applyAlignment="1">
      <alignment wrapText="1"/>
    </xf>
    <xf numFmtId="3" fontId="153" fillId="0" borderId="1" xfId="2856" applyNumberFormat="1" applyFont="1" applyFill="1" applyBorder="1" applyAlignment="1">
      <alignment horizontal="right"/>
    </xf>
    <xf numFmtId="0" fontId="93" fillId="0" borderId="0" xfId="4357" applyFont="1" applyFill="1"/>
    <xf numFmtId="14" fontId="146" fillId="0" borderId="33" xfId="4357" applyNumberFormat="1" applyFont="1" applyFill="1" applyBorder="1" applyAlignment="1">
      <alignment horizontal="center" wrapText="1"/>
    </xf>
    <xf numFmtId="247" fontId="148" fillId="0" borderId="0" xfId="3111" applyNumberFormat="1" applyFont="1" applyFill="1" applyAlignment="1">
      <alignment wrapText="1"/>
    </xf>
    <xf numFmtId="247" fontId="148" fillId="0" borderId="0" xfId="6492" applyNumberFormat="1" applyFont="1" applyFill="1" applyAlignment="1">
      <alignment wrapText="1"/>
    </xf>
    <xf numFmtId="0" fontId="148" fillId="0" borderId="0" xfId="4357" applyFont="1" applyFill="1" applyAlignment="1">
      <alignment wrapText="1"/>
    </xf>
    <xf numFmtId="0" fontId="148" fillId="0" borderId="4" xfId="9496" applyFont="1" applyFill="1" applyBorder="1" applyAlignment="1">
      <alignment horizontal="left" vertical="center"/>
    </xf>
    <xf numFmtId="3" fontId="148" fillId="0" borderId="4" xfId="9496" applyNumberFormat="1" applyFont="1" applyFill="1" applyBorder="1" applyAlignment="1">
      <alignment horizontal="right" vertical="center"/>
    </xf>
    <xf numFmtId="0" fontId="3" fillId="0" borderId="4" xfId="9496" applyFont="1" applyFill="1" applyBorder="1" applyAlignment="1">
      <alignment vertical="center" wrapText="1"/>
    </xf>
    <xf numFmtId="3" fontId="3" fillId="0" borderId="4" xfId="9497" applyNumberFormat="1" applyFont="1" applyFill="1" applyBorder="1" applyAlignment="1">
      <alignment horizontal="right" vertical="center" shrinkToFit="1"/>
    </xf>
    <xf numFmtId="247" fontId="3" fillId="0" borderId="0" xfId="9496" applyNumberFormat="1" applyFont="1" applyFill="1" applyAlignment="1">
      <alignment vertical="center"/>
    </xf>
    <xf numFmtId="0" fontId="3" fillId="0" borderId="0" xfId="9496" applyFont="1" applyFill="1" applyAlignment="1">
      <alignment vertical="center"/>
    </xf>
    <xf numFmtId="247" fontId="3" fillId="0" borderId="0" xfId="6492" applyNumberFormat="1" applyFont="1" applyFill="1" applyAlignment="1">
      <alignment vertical="center"/>
    </xf>
    <xf numFmtId="0" fontId="3" fillId="0" borderId="4" xfId="9496" applyFont="1" applyFill="1" applyBorder="1" applyAlignment="1">
      <alignment vertical="center"/>
    </xf>
    <xf numFmtId="247" fontId="1" fillId="0" borderId="4" xfId="6492" applyNumberFormat="1" applyFont="1" applyFill="1" applyBorder="1" applyAlignment="1">
      <alignment horizontal="center" vertical="center"/>
    </xf>
    <xf numFmtId="0" fontId="1" fillId="0" borderId="4" xfId="0" applyFont="1" applyFill="1" applyBorder="1" applyAlignment="1">
      <alignment horizontal="center" vertical="center"/>
    </xf>
    <xf numFmtId="3" fontId="3" fillId="0" borderId="0" xfId="9496" applyNumberFormat="1" applyFont="1" applyFill="1" applyAlignment="1">
      <alignment vertical="center"/>
    </xf>
    <xf numFmtId="169" fontId="3" fillId="0" borderId="0" xfId="3111" applyFont="1" applyFill="1" applyAlignment="1">
      <alignment vertical="center"/>
    </xf>
    <xf numFmtId="0" fontId="1" fillId="32" borderId="4" xfId="0" applyFont="1" applyFill="1" applyBorder="1" applyAlignment="1">
      <alignment horizontal="center" vertical="center"/>
    </xf>
    <xf numFmtId="0" fontId="143" fillId="0" borderId="4" xfId="9496" applyFont="1" applyFill="1" applyBorder="1" applyAlignment="1">
      <alignment vertical="distributed" wrapText="1"/>
    </xf>
    <xf numFmtId="0" fontId="143" fillId="0" borderId="4" xfId="9496" applyFont="1" applyFill="1" applyBorder="1" applyAlignment="1">
      <alignment vertical="center" wrapText="1"/>
    </xf>
    <xf numFmtId="3" fontId="143" fillId="0" borderId="4" xfId="9497" applyNumberFormat="1" applyFont="1" applyFill="1" applyBorder="1" applyAlignment="1">
      <alignment horizontal="right" vertical="center" shrinkToFit="1"/>
    </xf>
    <xf numFmtId="247" fontId="143" fillId="0" borderId="0" xfId="9496" applyNumberFormat="1" applyFont="1" applyFill="1" applyAlignment="1">
      <alignment vertical="center"/>
    </xf>
    <xf numFmtId="0" fontId="143" fillId="0" borderId="0" xfId="9496" applyFont="1" applyFill="1" applyAlignment="1">
      <alignment vertical="center"/>
    </xf>
    <xf numFmtId="247" fontId="143" fillId="0" borderId="0" xfId="6492" applyNumberFormat="1" applyFont="1" applyFill="1" applyAlignment="1">
      <alignment vertical="center"/>
    </xf>
    <xf numFmtId="0" fontId="143" fillId="0" borderId="4" xfId="9496" applyFont="1" applyFill="1" applyBorder="1" applyAlignment="1">
      <alignment vertical="center"/>
    </xf>
    <xf numFmtId="3" fontId="6" fillId="0" borderId="4" xfId="9497" applyNumberFormat="1" applyFont="1" applyFill="1" applyBorder="1" applyAlignment="1">
      <alignment horizontal="right" vertical="center" shrinkToFit="1"/>
    </xf>
    <xf numFmtId="0" fontId="100" fillId="0" borderId="0" xfId="4357" applyFont="1" applyAlignment="1">
      <alignment horizontal="center"/>
    </xf>
    <xf numFmtId="248" fontId="97" fillId="0" borderId="0" xfId="4357" applyNumberFormat="1" applyFont="1" applyAlignment="1">
      <alignment horizontal="center"/>
    </xf>
    <xf numFmtId="247" fontId="103" fillId="29" borderId="0" xfId="2845" applyNumberFormat="1" applyFont="1" applyFill="1" applyBorder="1" applyAlignment="1">
      <alignment horizontal="center" vertical="center"/>
    </xf>
    <xf numFmtId="0" fontId="141" fillId="0" borderId="0" xfId="4333" applyFont="1" applyAlignment="1">
      <alignment horizontal="center" vertical="center"/>
    </xf>
    <xf numFmtId="0" fontId="92" fillId="0" borderId="0" xfId="4333" applyFont="1"/>
    <xf numFmtId="248" fontId="102" fillId="29" borderId="0" xfId="2845" applyNumberFormat="1" applyFont="1" applyFill="1" applyBorder="1" applyAlignment="1">
      <alignment horizontal="center"/>
    </xf>
    <xf numFmtId="0" fontId="92" fillId="0" borderId="0" xfId="4333" applyFont="1" applyFill="1" applyAlignment="1">
      <alignment horizontal="right"/>
    </xf>
    <xf numFmtId="0" fontId="103" fillId="29" borderId="0" xfId="4333" applyFont="1" applyFill="1" applyBorder="1" applyAlignment="1">
      <alignment horizontal="center" vertical="center"/>
    </xf>
    <xf numFmtId="0" fontId="103" fillId="29" borderId="0" xfId="4333" applyFont="1" applyFill="1" applyBorder="1" applyAlignment="1">
      <alignment horizontal="left" vertical="center"/>
    </xf>
    <xf numFmtId="247" fontId="103" fillId="29" borderId="0" xfId="6492" applyNumberFormat="1" applyFont="1" applyFill="1" applyBorder="1" applyAlignment="1">
      <alignment horizontal="center" vertical="center"/>
    </xf>
    <xf numFmtId="247" fontId="92" fillId="0" borderId="0" xfId="6492" applyNumberFormat="1" applyFont="1" applyFill="1" applyAlignment="1">
      <alignment horizontal="right"/>
    </xf>
    <xf numFmtId="0" fontId="73" fillId="0" borderId="0" xfId="4333" applyFont="1" applyAlignment="1">
      <alignment horizontal="center" vertical="center"/>
    </xf>
    <xf numFmtId="248" fontId="102" fillId="29" borderId="0" xfId="6492" applyNumberFormat="1" applyFont="1" applyFill="1" applyBorder="1" applyAlignment="1">
      <alignment horizontal="center"/>
    </xf>
    <xf numFmtId="0" fontId="92" fillId="0" borderId="0" xfId="4333" applyFont="1" applyAlignment="1">
      <alignment horizontal="right"/>
    </xf>
    <xf numFmtId="0" fontId="120" fillId="0" borderId="0" xfId="6495" applyNumberFormat="1" applyFont="1" applyFill="1" applyBorder="1" applyAlignment="1">
      <alignment horizontal="left" vertical="center"/>
    </xf>
    <xf numFmtId="0" fontId="9" fillId="0" borderId="0" xfId="6495" applyNumberFormat="1" applyFont="1" applyFill="1" applyAlignment="1">
      <alignment horizontal="right" vertical="top"/>
    </xf>
    <xf numFmtId="252" fontId="96" fillId="0" borderId="0" xfId="6495" applyNumberFormat="1" applyFont="1" applyFill="1" applyAlignment="1">
      <alignment horizontal="right" vertical="top"/>
    </xf>
    <xf numFmtId="252" fontId="96" fillId="0" borderId="0" xfId="6494" applyNumberFormat="1" applyFont="1" applyFill="1" applyAlignment="1">
      <alignment horizontal="right" vertical="top"/>
    </xf>
    <xf numFmtId="0" fontId="96" fillId="0" borderId="0" xfId="6494" quotePrefix="1" applyNumberFormat="1" applyFont="1" applyFill="1" applyAlignment="1">
      <alignment horizontal="center" vertical="top"/>
    </xf>
    <xf numFmtId="0" fontId="121" fillId="0" borderId="0" xfId="6495" applyNumberFormat="1" applyFont="1" applyFill="1" applyBorder="1" applyAlignment="1">
      <alignment horizontal="left" vertical="center"/>
    </xf>
    <xf numFmtId="3" fontId="9" fillId="0" borderId="0" xfId="6495" applyNumberFormat="1" applyFont="1" applyFill="1" applyBorder="1" applyAlignment="1">
      <alignment horizontal="right" vertical="top"/>
    </xf>
    <xf numFmtId="0" fontId="9" fillId="0" borderId="0" xfId="6495" applyNumberFormat="1" applyFont="1" applyFill="1" applyBorder="1" applyAlignment="1">
      <alignment horizontal="right" vertical="top"/>
    </xf>
    <xf numFmtId="252" fontId="9" fillId="0" borderId="0" xfId="6495" applyNumberFormat="1" applyFont="1" applyFill="1" applyBorder="1" applyAlignment="1">
      <alignment horizontal="right" vertical="top"/>
    </xf>
    <xf numFmtId="252" fontId="9" fillId="0" borderId="0" xfId="6494" applyNumberFormat="1" applyFont="1" applyFill="1" applyBorder="1" applyAlignment="1">
      <alignment horizontal="right" vertical="top"/>
    </xf>
    <xf numFmtId="3" fontId="9" fillId="0" borderId="22" xfId="6495" applyNumberFormat="1" applyFont="1" applyFill="1" applyBorder="1" applyAlignment="1">
      <alignment horizontal="right" vertical="top"/>
    </xf>
    <xf numFmtId="0" fontId="9" fillId="0" borderId="22" xfId="6495" applyNumberFormat="1" applyFont="1" applyFill="1" applyBorder="1" applyAlignment="1">
      <alignment horizontal="right" vertical="top"/>
    </xf>
    <xf numFmtId="252" fontId="9" fillId="0" borderId="22" xfId="6495" applyNumberFormat="1" applyFont="1" applyFill="1" applyBorder="1" applyAlignment="1">
      <alignment horizontal="right" vertical="top"/>
    </xf>
    <xf numFmtId="252" fontId="9" fillId="0" borderId="22" xfId="6494" applyNumberFormat="1" applyFont="1" applyFill="1" applyBorder="1" applyAlignment="1">
      <alignment horizontal="right" vertical="top"/>
    </xf>
    <xf numFmtId="0" fontId="123" fillId="0" borderId="28" xfId="6496" applyNumberFormat="1" applyFont="1" applyFill="1" applyBorder="1" applyAlignment="1">
      <alignment vertical="top" wrapText="1"/>
    </xf>
    <xf numFmtId="0" fontId="113" fillId="0" borderId="29" xfId="0" applyFont="1" applyFill="1" applyBorder="1" applyAlignment="1">
      <alignment vertical="top" wrapText="1"/>
    </xf>
    <xf numFmtId="252" fontId="123" fillId="0" borderId="28" xfId="0" applyNumberFormat="1" applyFont="1" applyFill="1" applyBorder="1" applyAlignment="1">
      <alignment vertical="top"/>
    </xf>
    <xf numFmtId="252" fontId="123" fillId="0" borderId="29" xfId="0" applyNumberFormat="1" applyFont="1" applyFill="1" applyBorder="1" applyAlignment="1">
      <alignment vertical="top"/>
    </xf>
    <xf numFmtId="252" fontId="123" fillId="0" borderId="10" xfId="0" applyNumberFormat="1" applyFont="1" applyFill="1" applyBorder="1" applyAlignment="1">
      <alignment vertical="top"/>
    </xf>
    <xf numFmtId="0" fontId="96" fillId="0" borderId="0" xfId="6494" applyNumberFormat="1" applyFont="1" applyFill="1" applyAlignment="1">
      <alignment horizontal="center" vertical="top"/>
    </xf>
    <xf numFmtId="167" fontId="96" fillId="0" borderId="21" xfId="6494" applyNumberFormat="1" applyFont="1" applyFill="1" applyBorder="1" applyAlignment="1">
      <alignment vertical="top"/>
    </xf>
    <xf numFmtId="37" fontId="96" fillId="0" borderId="21" xfId="6494" applyNumberFormat="1" applyFont="1" applyFill="1" applyBorder="1" applyAlignment="1">
      <alignment vertical="top"/>
    </xf>
    <xf numFmtId="0" fontId="96" fillId="0" borderId="0" xfId="6494" applyNumberFormat="1" applyFont="1" applyFill="1" applyBorder="1" applyAlignment="1">
      <alignment horizontal="center" vertical="top"/>
    </xf>
    <xf numFmtId="14" fontId="96" fillId="0" borderId="0" xfId="6494" applyNumberFormat="1" applyFont="1" applyFill="1" applyAlignment="1">
      <alignment horizontal="right" vertical="top"/>
    </xf>
    <xf numFmtId="0" fontId="96" fillId="0" borderId="0" xfId="6494" applyNumberFormat="1" applyFont="1" applyFill="1" applyAlignment="1">
      <alignment horizontal="right" vertical="top"/>
    </xf>
    <xf numFmtId="0" fontId="9" fillId="0" borderId="18" xfId="6494" applyNumberFormat="1" applyFont="1" applyFill="1" applyBorder="1" applyAlignment="1">
      <alignment horizontal="right" vertical="top"/>
    </xf>
    <xf numFmtId="0" fontId="9" fillId="0" borderId="18" xfId="6494" quotePrefix="1" applyNumberFormat="1" applyFont="1" applyFill="1" applyBorder="1" applyAlignment="1">
      <alignment horizontal="right" vertical="top"/>
    </xf>
    <xf numFmtId="14" fontId="9" fillId="0" borderId="18" xfId="6494" applyNumberFormat="1" applyFont="1" applyFill="1" applyBorder="1" applyAlignment="1">
      <alignment horizontal="right" vertical="top"/>
    </xf>
    <xf numFmtId="167" fontId="9" fillId="0" borderId="0" xfId="6494" applyNumberFormat="1" applyFont="1" applyFill="1" applyAlignment="1">
      <alignment vertical="top"/>
    </xf>
    <xf numFmtId="37" fontId="9" fillId="0" borderId="0" xfId="6494" applyNumberFormat="1" applyFont="1" applyFill="1" applyAlignment="1">
      <alignment vertical="top"/>
    </xf>
    <xf numFmtId="0" fontId="96" fillId="0" borderId="18" xfId="6494" applyNumberFormat="1" applyFont="1" applyFill="1" applyBorder="1" applyAlignment="1">
      <alignment horizontal="right" vertical="top"/>
    </xf>
    <xf numFmtId="0" fontId="96" fillId="0" borderId="18" xfId="6494" quotePrefix="1" applyNumberFormat="1" applyFont="1" applyFill="1" applyBorder="1" applyAlignment="1">
      <alignment horizontal="right" vertical="top"/>
    </xf>
    <xf numFmtId="14" fontId="96" fillId="0" borderId="18" xfId="6494" applyNumberFormat="1" applyFont="1" applyFill="1" applyBorder="1" applyAlignment="1">
      <alignment horizontal="right" vertical="top"/>
    </xf>
    <xf numFmtId="252" fontId="9" fillId="0" borderId="20" xfId="6494" applyNumberFormat="1" applyFont="1" applyFill="1" applyBorder="1" applyAlignment="1">
      <alignment vertical="top"/>
    </xf>
    <xf numFmtId="256" fontId="9" fillId="0" borderId="0" xfId="6494" applyNumberFormat="1" applyFont="1" applyFill="1" applyBorder="1" applyAlignment="1">
      <alignment vertical="top"/>
    </xf>
    <xf numFmtId="256" fontId="9" fillId="0" borderId="0" xfId="6494" quotePrefix="1" applyNumberFormat="1" applyFont="1" applyFill="1" applyBorder="1" applyAlignment="1">
      <alignment vertical="top"/>
    </xf>
    <xf numFmtId="255" fontId="9" fillId="0" borderId="0" xfId="6494" applyNumberFormat="1" applyFont="1" applyFill="1" applyAlignment="1">
      <alignment vertical="top"/>
    </xf>
    <xf numFmtId="256" fontId="113" fillId="0" borderId="0" xfId="6494" applyNumberFormat="1" applyFont="1" applyFill="1" applyBorder="1" applyAlignment="1">
      <alignment horizontal="right" vertical="top"/>
    </xf>
    <xf numFmtId="256" fontId="113" fillId="0" borderId="0" xfId="6494" quotePrefix="1" applyNumberFormat="1" applyFont="1" applyFill="1" applyBorder="1" applyAlignment="1">
      <alignment horizontal="right" vertical="top"/>
    </xf>
    <xf numFmtId="256" fontId="9" fillId="0" borderId="0" xfId="6494" applyNumberFormat="1" applyFont="1" applyFill="1" applyBorder="1" applyAlignment="1">
      <alignment horizontal="right" vertical="top"/>
    </xf>
    <xf numFmtId="256" fontId="9" fillId="0" borderId="0" xfId="6494" quotePrefix="1" applyNumberFormat="1" applyFont="1" applyFill="1" applyBorder="1" applyAlignment="1">
      <alignment horizontal="right" vertical="top"/>
    </xf>
    <xf numFmtId="4" fontId="96" fillId="0" borderId="21" xfId="3111" applyNumberFormat="1" applyFont="1" applyFill="1" applyBorder="1" applyAlignment="1">
      <alignment horizontal="right" vertical="top"/>
    </xf>
    <xf numFmtId="4" fontId="96" fillId="0" borderId="21" xfId="3111" quotePrefix="1" applyNumberFormat="1" applyFont="1" applyFill="1" applyBorder="1" applyAlignment="1">
      <alignment horizontal="right" vertical="top"/>
    </xf>
    <xf numFmtId="37" fontId="9" fillId="0" borderId="20" xfId="6494" applyNumberFormat="1" applyFont="1" applyFill="1" applyBorder="1" applyAlignment="1">
      <alignment vertical="top"/>
    </xf>
    <xf numFmtId="37" fontId="119" fillId="0" borderId="0" xfId="6494" applyNumberFormat="1" applyFont="1" applyFill="1" applyAlignment="1">
      <alignment vertical="top"/>
    </xf>
    <xf numFmtId="3" fontId="131" fillId="0" borderId="0" xfId="6494" applyNumberFormat="1" applyFont="1" applyFill="1" applyAlignment="1">
      <alignment vertical="top"/>
    </xf>
    <xf numFmtId="37" fontId="119" fillId="0" borderId="18" xfId="6494" applyNumberFormat="1" applyFont="1" applyFill="1" applyBorder="1" applyAlignment="1">
      <alignment vertical="top"/>
    </xf>
    <xf numFmtId="252" fontId="9" fillId="0" borderId="0" xfId="6494" applyNumberFormat="1" applyFont="1" applyFill="1" applyAlignment="1">
      <alignment horizontal="right" vertical="top"/>
    </xf>
    <xf numFmtId="252" fontId="9" fillId="0" borderId="0" xfId="6494" applyNumberFormat="1" applyFont="1" applyFill="1" applyAlignment="1">
      <alignment vertical="top"/>
    </xf>
    <xf numFmtId="167" fontId="113" fillId="0" borderId="0" xfId="6494" applyNumberFormat="1" applyFont="1" applyFill="1" applyAlignment="1">
      <alignment vertical="top"/>
    </xf>
    <xf numFmtId="37" fontId="96" fillId="0" borderId="20" xfId="6494" applyNumberFormat="1" applyFont="1" applyFill="1" applyBorder="1" applyAlignment="1">
      <alignment vertical="top"/>
    </xf>
    <xf numFmtId="0" fontId="96" fillId="0" borderId="0" xfId="6494" applyNumberFormat="1" applyFont="1" applyFill="1" applyAlignment="1">
      <alignment horizontal="left" vertical="top"/>
    </xf>
    <xf numFmtId="0" fontId="9" fillId="0" borderId="0" xfId="0" applyFont="1" applyFill="1" applyAlignment="1">
      <alignment horizontal="justify" wrapText="1"/>
    </xf>
    <xf numFmtId="0" fontId="113" fillId="0" borderId="0" xfId="0" applyFont="1" applyFill="1" applyAlignment="1">
      <alignment horizontal="justify" vertical="top" wrapText="1"/>
    </xf>
    <xf numFmtId="0" fontId="9" fillId="0" borderId="0" xfId="0" applyFont="1" applyFill="1" applyAlignment="1">
      <alignment horizontal="justify" vertical="top" wrapText="1"/>
    </xf>
    <xf numFmtId="251" fontId="113" fillId="0" borderId="0" xfId="6494" quotePrefix="1" applyNumberFormat="1" applyFont="1" applyFill="1" applyBorder="1" applyAlignment="1">
      <alignment horizontal="right"/>
    </xf>
    <xf numFmtId="252" fontId="113" fillId="0" borderId="0" xfId="6494" applyNumberFormat="1" applyFont="1" applyFill="1" applyBorder="1" applyAlignment="1">
      <alignment horizontal="right" wrapText="1"/>
    </xf>
    <xf numFmtId="251" fontId="9" fillId="0" borderId="0" xfId="6494" quotePrefix="1" applyNumberFormat="1" applyFont="1" applyFill="1" applyBorder="1" applyAlignment="1">
      <alignment horizontal="right"/>
    </xf>
    <xf numFmtId="252" fontId="9" fillId="0" borderId="0" xfId="6494" applyNumberFormat="1" applyFont="1" applyFill="1" applyBorder="1" applyAlignment="1">
      <alignment horizontal="right" wrapText="1"/>
    </xf>
    <xf numFmtId="252" fontId="113" fillId="0" borderId="0" xfId="6494" quotePrefix="1" applyNumberFormat="1" applyFont="1" applyFill="1" applyBorder="1" applyAlignment="1">
      <alignment horizontal="right"/>
    </xf>
    <xf numFmtId="252" fontId="9" fillId="0" borderId="0" xfId="6494" quotePrefix="1" applyNumberFormat="1" applyFont="1" applyFill="1" applyBorder="1" applyAlignment="1">
      <alignment horizontal="right"/>
    </xf>
    <xf numFmtId="0" fontId="9" fillId="0" borderId="0" xfId="6494" applyNumberFormat="1" applyFont="1" applyFill="1" applyBorder="1" applyAlignment="1">
      <alignment horizontal="center" vertical="top"/>
    </xf>
    <xf numFmtId="250" fontId="96" fillId="0" borderId="0" xfId="6494" applyNumberFormat="1" applyFont="1" applyFill="1" applyAlignment="1">
      <alignment horizontal="right" vertical="top"/>
    </xf>
    <xf numFmtId="0" fontId="96" fillId="0" borderId="0" xfId="6494" quotePrefix="1" applyNumberFormat="1" applyFont="1" applyFill="1" applyAlignment="1">
      <alignment horizontal="right" vertical="top"/>
    </xf>
    <xf numFmtId="167" fontId="9" fillId="0" borderId="20" xfId="6494" applyNumberFormat="1" applyFont="1" applyFill="1" applyBorder="1" applyAlignment="1">
      <alignment vertical="top"/>
    </xf>
    <xf numFmtId="167" fontId="96" fillId="0" borderId="0" xfId="6494" applyNumberFormat="1" applyFont="1" applyFill="1" applyBorder="1" applyAlignment="1">
      <alignment horizontal="center" vertical="top" wrapText="1"/>
    </xf>
    <xf numFmtId="167" fontId="96" fillId="0" borderId="18" xfId="6494" applyNumberFormat="1" applyFont="1" applyFill="1" applyBorder="1" applyAlignment="1">
      <alignment horizontal="right" vertical="top"/>
    </xf>
    <xf numFmtId="0" fontId="96" fillId="0" borderId="0" xfId="6494" applyNumberFormat="1" applyFont="1" applyFill="1" applyAlignment="1">
      <alignment vertical="top"/>
    </xf>
    <xf numFmtId="167" fontId="96" fillId="0" borderId="0" xfId="6494" applyNumberFormat="1" applyFont="1" applyFill="1" applyBorder="1" applyAlignment="1">
      <alignment horizontal="center" vertical="top"/>
    </xf>
    <xf numFmtId="0" fontId="9" fillId="0" borderId="0" xfId="6494" applyNumberFormat="1" applyFont="1" applyFill="1" applyAlignment="1">
      <alignment vertical="top"/>
    </xf>
    <xf numFmtId="167" fontId="9" fillId="0" borderId="0" xfId="6494" applyNumberFormat="1" applyFont="1" applyFill="1" applyBorder="1" applyAlignment="1">
      <alignment horizontal="center" vertical="top"/>
    </xf>
    <xf numFmtId="167" fontId="96" fillId="0" borderId="21" xfId="6494" applyNumberFormat="1" applyFont="1" applyFill="1" applyBorder="1" applyAlignment="1">
      <alignment horizontal="center" vertical="top"/>
    </xf>
    <xf numFmtId="167" fontId="96" fillId="0" borderId="20" xfId="6494" applyNumberFormat="1" applyFont="1" applyFill="1" applyBorder="1" applyAlignment="1">
      <alignment vertical="top"/>
    </xf>
    <xf numFmtId="167" fontId="96" fillId="0" borderId="0" xfId="6494" applyNumberFormat="1" applyFont="1" applyFill="1" applyAlignment="1">
      <alignment vertical="top"/>
    </xf>
    <xf numFmtId="167" fontId="96" fillId="0" borderId="18" xfId="6494" applyNumberFormat="1" applyFont="1" applyFill="1" applyBorder="1" applyAlignment="1">
      <alignment vertical="top"/>
    </xf>
    <xf numFmtId="37" fontId="118" fillId="0" borderId="0" xfId="6494" applyNumberFormat="1" applyFont="1" applyFill="1" applyAlignment="1">
      <alignment vertical="top"/>
    </xf>
    <xf numFmtId="37" fontId="113" fillId="0" borderId="0" xfId="6494" applyNumberFormat="1" applyFont="1" applyFill="1" applyAlignment="1">
      <alignment vertical="top"/>
    </xf>
    <xf numFmtId="0" fontId="121" fillId="0" borderId="25" xfId="6495" applyNumberFormat="1" applyFont="1" applyFill="1" applyBorder="1" applyAlignment="1">
      <alignment horizontal="center" vertical="center"/>
    </xf>
    <xf numFmtId="0" fontId="121" fillId="0" borderId="26" xfId="6495" applyNumberFormat="1" applyFont="1" applyFill="1" applyBorder="1" applyAlignment="1">
      <alignment horizontal="center" vertical="center"/>
    </xf>
    <xf numFmtId="0" fontId="121" fillId="0" borderId="30" xfId="6495" applyNumberFormat="1" applyFont="1" applyFill="1" applyBorder="1" applyAlignment="1">
      <alignment horizontal="center" vertical="center"/>
    </xf>
    <xf numFmtId="0" fontId="121" fillId="0" borderId="31" xfId="6495" applyNumberFormat="1" applyFont="1" applyFill="1" applyBorder="1" applyAlignment="1">
      <alignment horizontal="center" vertical="center"/>
    </xf>
    <xf numFmtId="0" fontId="121" fillId="0" borderId="33" xfId="0" applyFont="1" applyFill="1" applyBorder="1" applyAlignment="1">
      <alignment horizontal="center" vertical="top"/>
    </xf>
    <xf numFmtId="0" fontId="121" fillId="0" borderId="33" xfId="6495" applyNumberFormat="1" applyFont="1" applyFill="1" applyBorder="1" applyAlignment="1">
      <alignment horizontal="center" vertical="top"/>
    </xf>
    <xf numFmtId="0" fontId="120" fillId="0" borderId="33" xfId="6494" applyNumberFormat="1" applyFont="1" applyFill="1" applyBorder="1" applyAlignment="1">
      <alignment horizontal="center" vertical="center"/>
    </xf>
    <xf numFmtId="0" fontId="121" fillId="0" borderId="20" xfId="6495" applyNumberFormat="1" applyFont="1" applyFill="1" applyBorder="1" applyAlignment="1">
      <alignment horizontal="center" vertical="top"/>
    </xf>
    <xf numFmtId="0" fontId="120" fillId="0" borderId="20" xfId="6494" applyNumberFormat="1" applyFont="1" applyFill="1" applyBorder="1" applyAlignment="1">
      <alignment horizontal="center" vertical="top"/>
    </xf>
    <xf numFmtId="0" fontId="121" fillId="0" borderId="7" xfId="0" applyFont="1" applyFill="1" applyBorder="1" applyAlignment="1">
      <alignment horizontal="center" vertical="top"/>
    </xf>
    <xf numFmtId="0" fontId="121" fillId="0" borderId="7" xfId="6495" applyNumberFormat="1" applyFont="1" applyFill="1" applyBorder="1" applyAlignment="1">
      <alignment horizontal="center" vertical="top"/>
    </xf>
    <xf numFmtId="3" fontId="120" fillId="0" borderId="7" xfId="6494" applyNumberFormat="1" applyFont="1" applyFill="1" applyBorder="1" applyAlignment="1">
      <alignment horizontal="center" vertical="center"/>
    </xf>
    <xf numFmtId="0" fontId="121" fillId="0" borderId="18" xfId="6495" applyNumberFormat="1" applyFont="1" applyFill="1" applyBorder="1" applyAlignment="1">
      <alignment horizontal="center" vertical="top"/>
    </xf>
    <xf numFmtId="0" fontId="121" fillId="0" borderId="18" xfId="6494" applyNumberFormat="1" applyFont="1" applyFill="1" applyBorder="1" applyAlignment="1">
      <alignment horizontal="center" vertical="top"/>
    </xf>
    <xf numFmtId="0" fontId="120" fillId="0" borderId="9" xfId="6496" applyNumberFormat="1" applyFont="1" applyFill="1" applyBorder="1" applyAlignment="1">
      <alignment vertical="top" wrapText="1"/>
    </xf>
    <xf numFmtId="0" fontId="121" fillId="0" borderId="3" xfId="0" applyFont="1" applyFill="1" applyBorder="1" applyAlignment="1">
      <alignment vertical="top" wrapText="1"/>
    </xf>
    <xf numFmtId="251" fontId="121" fillId="0" borderId="11" xfId="0" applyNumberFormat="1" applyFont="1" applyFill="1" applyBorder="1" applyAlignment="1">
      <alignment vertical="top"/>
    </xf>
    <xf numFmtId="251" fontId="121" fillId="0" borderId="11" xfId="6495" applyNumberFormat="1" applyFont="1" applyFill="1" applyBorder="1" applyAlignment="1">
      <alignment vertical="top"/>
    </xf>
    <xf numFmtId="251" fontId="120" fillId="0" borderId="11" xfId="6494" applyNumberFormat="1" applyFont="1" applyFill="1" applyBorder="1" applyAlignment="1">
      <alignment vertical="top"/>
    </xf>
    <xf numFmtId="0" fontId="121" fillId="0" borderId="13" xfId="6495" applyNumberFormat="1" applyFont="1" applyFill="1" applyBorder="1" applyAlignment="1">
      <alignment vertical="top" shrinkToFit="1"/>
    </xf>
    <xf numFmtId="0" fontId="121" fillId="0" borderId="13" xfId="6494" applyNumberFormat="1" applyFont="1" applyFill="1" applyBorder="1" applyAlignment="1">
      <alignment vertical="top" shrinkToFit="1"/>
    </xf>
    <xf numFmtId="0" fontId="121" fillId="0" borderId="28" xfId="6496" applyNumberFormat="1" applyFont="1" applyFill="1" applyBorder="1" applyAlignment="1">
      <alignment vertical="top" wrapText="1"/>
    </xf>
    <xf numFmtId="0" fontId="9" fillId="0" borderId="29" xfId="0" applyFont="1" applyFill="1" applyBorder="1" applyAlignment="1">
      <alignment vertical="top" wrapText="1"/>
    </xf>
    <xf numFmtId="252" fontId="121" fillId="0" borderId="11" xfId="0" applyNumberFormat="1" applyFont="1" applyFill="1" applyBorder="1" applyAlignment="1">
      <alignment vertical="top"/>
    </xf>
    <xf numFmtId="252" fontId="121" fillId="0" borderId="28" xfId="0" applyNumberFormat="1" applyFont="1" applyFill="1" applyBorder="1" applyAlignment="1">
      <alignment horizontal="right" vertical="top"/>
    </xf>
    <xf numFmtId="252" fontId="121" fillId="0" borderId="29" xfId="0" applyNumberFormat="1" applyFont="1" applyFill="1" applyBorder="1" applyAlignment="1">
      <alignment horizontal="right" vertical="top"/>
    </xf>
    <xf numFmtId="252" fontId="121" fillId="0" borderId="10" xfId="0" applyNumberFormat="1" applyFont="1" applyFill="1" applyBorder="1" applyAlignment="1">
      <alignment horizontal="right" vertical="top"/>
    </xf>
    <xf numFmtId="252" fontId="121" fillId="0" borderId="28" xfId="0" applyNumberFormat="1" applyFont="1" applyFill="1" applyBorder="1" applyAlignment="1">
      <alignment vertical="top"/>
    </xf>
    <xf numFmtId="252" fontId="121" fillId="0" borderId="29" xfId="0" applyNumberFormat="1" applyFont="1" applyFill="1" applyBorder="1" applyAlignment="1">
      <alignment vertical="top"/>
    </xf>
    <xf numFmtId="252" fontId="121" fillId="0" borderId="10" xfId="0" applyNumberFormat="1" applyFont="1" applyFill="1" applyBorder="1" applyAlignment="1">
      <alignment vertical="top"/>
    </xf>
    <xf numFmtId="252" fontId="121" fillId="0" borderId="28" xfId="6495" applyNumberFormat="1" applyFont="1" applyFill="1" applyBorder="1" applyAlignment="1">
      <alignment vertical="top"/>
    </xf>
    <xf numFmtId="252" fontId="121" fillId="0" borderId="29" xfId="6495" applyNumberFormat="1" applyFont="1" applyFill="1" applyBorder="1" applyAlignment="1">
      <alignment vertical="top"/>
    </xf>
    <xf numFmtId="252" fontId="121" fillId="0" borderId="10" xfId="6495" applyNumberFormat="1" applyFont="1" applyFill="1" applyBorder="1" applyAlignment="1">
      <alignment vertical="top"/>
    </xf>
    <xf numFmtId="252" fontId="121" fillId="0" borderId="4" xfId="6494" applyNumberFormat="1" applyFont="1" applyFill="1" applyBorder="1" applyAlignment="1">
      <alignment vertical="top"/>
    </xf>
    <xf numFmtId="3" fontId="121" fillId="0" borderId="0" xfId="6495" applyNumberFormat="1" applyFont="1" applyFill="1" applyBorder="1" applyAlignment="1">
      <alignment vertical="top" shrinkToFit="1"/>
    </xf>
    <xf numFmtId="3" fontId="121" fillId="0" borderId="0" xfId="6494" applyNumberFormat="1" applyFont="1" applyFill="1" applyAlignment="1">
      <alignment vertical="top" shrinkToFit="1"/>
    </xf>
    <xf numFmtId="252" fontId="121" fillId="0" borderId="4" xfId="0" applyNumberFormat="1" applyFont="1" applyFill="1" applyBorder="1" applyAlignment="1">
      <alignment vertical="top"/>
    </xf>
    <xf numFmtId="252" fontId="121" fillId="0" borderId="4" xfId="6495" applyNumberFormat="1" applyFont="1" applyFill="1" applyBorder="1" applyAlignment="1">
      <alignment vertical="top"/>
    </xf>
    <xf numFmtId="3" fontId="121" fillId="0" borderId="0" xfId="6495" applyNumberFormat="1" applyFont="1" applyFill="1" applyAlignment="1">
      <alignment vertical="top" shrinkToFit="1"/>
    </xf>
    <xf numFmtId="3" fontId="123" fillId="0" borderId="0" xfId="6495" applyNumberFormat="1" applyFont="1" applyFill="1" applyAlignment="1">
      <alignment vertical="top" shrinkToFit="1"/>
    </xf>
    <xf numFmtId="3" fontId="123" fillId="0" borderId="0" xfId="6494" applyNumberFormat="1" applyFont="1" applyFill="1" applyAlignment="1">
      <alignment vertical="top" shrinkToFit="1"/>
    </xf>
    <xf numFmtId="0" fontId="123" fillId="0" borderId="28" xfId="6496" quotePrefix="1" applyNumberFormat="1" applyFont="1" applyFill="1" applyBorder="1" applyAlignment="1">
      <alignment horizontal="left" vertical="top" wrapText="1"/>
    </xf>
    <xf numFmtId="0" fontId="123" fillId="0" borderId="29" xfId="6496" applyNumberFormat="1" applyFont="1" applyFill="1" applyBorder="1" applyAlignment="1">
      <alignment horizontal="left" vertical="top" wrapText="1"/>
    </xf>
    <xf numFmtId="252" fontId="121" fillId="0" borderId="28" xfId="6495" applyNumberFormat="1" applyFont="1" applyFill="1" applyBorder="1" applyAlignment="1">
      <alignment horizontal="right" vertical="top"/>
    </xf>
    <xf numFmtId="252" fontId="121" fillId="0" borderId="29" xfId="6495" applyNumberFormat="1" applyFont="1" applyFill="1" applyBorder="1" applyAlignment="1">
      <alignment horizontal="right" vertical="top"/>
    </xf>
    <xf numFmtId="252" fontId="121" fillId="0" borderId="10" xfId="6495" applyNumberFormat="1" applyFont="1" applyFill="1" applyBorder="1" applyAlignment="1">
      <alignment horizontal="right" vertical="top"/>
    </xf>
    <xf numFmtId="253" fontId="121" fillId="0" borderId="0" xfId="6495" applyNumberFormat="1" applyFont="1" applyFill="1" applyAlignment="1">
      <alignment vertical="top" shrinkToFit="1"/>
    </xf>
    <xf numFmtId="0" fontId="123" fillId="0" borderId="28" xfId="6496" quotePrefix="1" applyNumberFormat="1" applyFont="1" applyFill="1" applyBorder="1" applyAlignment="1">
      <alignment vertical="top" wrapText="1"/>
    </xf>
    <xf numFmtId="0" fontId="121" fillId="0" borderId="30" xfId="6496" applyNumberFormat="1" applyFont="1" applyFill="1" applyBorder="1" applyAlignment="1">
      <alignment vertical="top" wrapText="1"/>
    </xf>
    <xf numFmtId="0" fontId="9" fillId="0" borderId="31" xfId="0" applyFont="1" applyFill="1" applyBorder="1" applyAlignment="1">
      <alignment vertical="top" wrapText="1"/>
    </xf>
    <xf numFmtId="252" fontId="121" fillId="0" borderId="35" xfId="0" applyNumberFormat="1" applyFont="1" applyFill="1" applyBorder="1" applyAlignment="1">
      <alignment vertical="top"/>
    </xf>
    <xf numFmtId="252" fontId="121" fillId="0" borderId="35" xfId="6495" applyNumberFormat="1" applyFont="1" applyFill="1" applyBorder="1" applyAlignment="1">
      <alignment vertical="top"/>
    </xf>
    <xf numFmtId="252" fontId="121" fillId="0" borderId="35" xfId="6494" applyNumberFormat="1" applyFont="1" applyFill="1" applyBorder="1" applyAlignment="1">
      <alignment vertical="top"/>
    </xf>
    <xf numFmtId="252" fontId="120" fillId="0" borderId="4" xfId="0" applyNumberFormat="1" applyFont="1" applyFill="1" applyBorder="1" applyAlignment="1">
      <alignment vertical="top"/>
    </xf>
    <xf numFmtId="252" fontId="120" fillId="0" borderId="4" xfId="6495" applyNumberFormat="1" applyFont="1" applyFill="1" applyBorder="1" applyAlignment="1">
      <alignment vertical="top"/>
    </xf>
    <xf numFmtId="252" fontId="120" fillId="0" borderId="28" xfId="6495" applyNumberFormat="1" applyFont="1" applyFill="1" applyBorder="1" applyAlignment="1">
      <alignment vertical="top"/>
    </xf>
    <xf numFmtId="252" fontId="120" fillId="0" borderId="29" xfId="6495" applyNumberFormat="1" applyFont="1" applyFill="1" applyBorder="1" applyAlignment="1">
      <alignment vertical="top"/>
    </xf>
    <xf numFmtId="252" fontId="120" fillId="0" borderId="10" xfId="6495" applyNumberFormat="1" applyFont="1" applyFill="1" applyBorder="1" applyAlignment="1">
      <alignment vertical="top"/>
    </xf>
    <xf numFmtId="252" fontId="120" fillId="0" borderId="4" xfId="6494" applyNumberFormat="1" applyFont="1" applyFill="1" applyBorder="1" applyAlignment="1">
      <alignment vertical="top"/>
    </xf>
    <xf numFmtId="0" fontId="120" fillId="0" borderId="13" xfId="6495" applyNumberFormat="1" applyFont="1" applyFill="1" applyBorder="1" applyAlignment="1">
      <alignment vertical="top" shrinkToFit="1"/>
    </xf>
    <xf numFmtId="0" fontId="120" fillId="0" borderId="13" xfId="6494" applyNumberFormat="1" applyFont="1" applyFill="1" applyBorder="1" applyAlignment="1">
      <alignment vertical="top" shrinkToFit="1"/>
    </xf>
    <xf numFmtId="252" fontId="121" fillId="0" borderId="28" xfId="6494" applyNumberFormat="1" applyFont="1" applyFill="1" applyBorder="1" applyAlignment="1">
      <alignment vertical="top"/>
    </xf>
    <xf numFmtId="252" fontId="121" fillId="0" borderId="29" xfId="6494" applyNumberFormat="1" applyFont="1" applyFill="1" applyBorder="1" applyAlignment="1">
      <alignment vertical="top"/>
    </xf>
    <xf numFmtId="252" fontId="121" fillId="0" borderId="10" xfId="6494" applyNumberFormat="1" applyFont="1" applyFill="1" applyBorder="1" applyAlignment="1">
      <alignment vertical="top"/>
    </xf>
    <xf numFmtId="252" fontId="123" fillId="0" borderId="28" xfId="6495" applyNumberFormat="1" applyFont="1" applyFill="1" applyBorder="1" applyAlignment="1">
      <alignment vertical="top"/>
    </xf>
    <xf numFmtId="252" fontId="123" fillId="0" borderId="29" xfId="6495" applyNumberFormat="1" applyFont="1" applyFill="1" applyBorder="1" applyAlignment="1">
      <alignment vertical="top"/>
    </xf>
    <xf numFmtId="252" fontId="123" fillId="0" borderId="10" xfId="6495" applyNumberFormat="1" applyFont="1" applyFill="1" applyBorder="1" applyAlignment="1">
      <alignment vertical="top"/>
    </xf>
    <xf numFmtId="252" fontId="123" fillId="0" borderId="4" xfId="0" applyNumberFormat="1" applyFont="1" applyFill="1" applyBorder="1" applyAlignment="1">
      <alignment vertical="top"/>
    </xf>
    <xf numFmtId="252" fontId="123" fillId="0" borderId="4" xfId="6494" applyNumberFormat="1" applyFont="1" applyFill="1" applyBorder="1" applyAlignment="1">
      <alignment vertical="top"/>
    </xf>
    <xf numFmtId="252" fontId="123" fillId="0" borderId="4" xfId="6495" applyNumberFormat="1" applyFont="1" applyFill="1" applyBorder="1" applyAlignment="1">
      <alignment vertical="top"/>
    </xf>
    <xf numFmtId="3" fontId="124" fillId="0" borderId="0" xfId="6494" applyNumberFormat="1" applyFont="1" applyFill="1" applyAlignment="1">
      <alignment vertical="top" shrinkToFit="1"/>
    </xf>
    <xf numFmtId="0" fontId="121" fillId="0" borderId="39" xfId="6496" applyNumberFormat="1" applyFont="1" applyFill="1" applyBorder="1" applyAlignment="1">
      <alignment vertical="top" wrapText="1"/>
    </xf>
    <xf numFmtId="0" fontId="9" fillId="0" borderId="40" xfId="0" applyFont="1" applyFill="1" applyBorder="1" applyAlignment="1">
      <alignment vertical="top" wrapText="1"/>
    </xf>
    <xf numFmtId="252" fontId="121" fillId="0" borderId="39" xfId="0" applyNumberFormat="1" applyFont="1" applyFill="1" applyBorder="1" applyAlignment="1">
      <alignment vertical="top"/>
    </xf>
    <xf numFmtId="252" fontId="121" fillId="0" borderId="40" xfId="0" applyNumberFormat="1" applyFont="1" applyFill="1" applyBorder="1" applyAlignment="1">
      <alignment vertical="top"/>
    </xf>
    <xf numFmtId="252" fontId="121" fillId="0" borderId="41" xfId="0" applyNumberFormat="1" applyFont="1" applyFill="1" applyBorder="1" applyAlignment="1">
      <alignment vertical="top"/>
    </xf>
    <xf numFmtId="252" fontId="121" fillId="0" borderId="39" xfId="6495" applyNumberFormat="1" applyFont="1" applyFill="1" applyBorder="1" applyAlignment="1">
      <alignment vertical="top"/>
    </xf>
    <xf numFmtId="252" fontId="121" fillId="0" borderId="40" xfId="6495" applyNumberFormat="1" applyFont="1" applyFill="1" applyBorder="1" applyAlignment="1">
      <alignment vertical="top"/>
    </xf>
    <xf numFmtId="252" fontId="121" fillId="0" borderId="41" xfId="6495" applyNumberFormat="1" applyFont="1" applyFill="1" applyBorder="1" applyAlignment="1">
      <alignment vertical="top"/>
    </xf>
    <xf numFmtId="252" fontId="121" fillId="0" borderId="37" xfId="6494" applyNumberFormat="1" applyFont="1" applyFill="1" applyBorder="1" applyAlignment="1">
      <alignment vertical="top"/>
    </xf>
    <xf numFmtId="0" fontId="120" fillId="0" borderId="34" xfId="6496" applyNumberFormat="1" applyFont="1" applyFill="1" applyBorder="1" applyAlignment="1">
      <alignment vertical="top" wrapText="1"/>
    </xf>
    <xf numFmtId="0" fontId="96" fillId="0" borderId="34" xfId="0" applyFont="1" applyFill="1" applyBorder="1" applyAlignment="1">
      <alignment vertical="top" wrapText="1"/>
    </xf>
    <xf numFmtId="252" fontId="121" fillId="0" borderId="34" xfId="0" applyNumberFormat="1" applyFont="1" applyFill="1" applyBorder="1" applyAlignment="1">
      <alignment vertical="top"/>
    </xf>
    <xf numFmtId="252" fontId="121" fillId="0" borderId="34" xfId="6495" applyNumberFormat="1" applyFont="1" applyFill="1" applyBorder="1" applyAlignment="1">
      <alignment vertical="top"/>
    </xf>
    <xf numFmtId="252" fontId="121" fillId="0" borderId="34" xfId="6494" applyNumberFormat="1" applyFont="1" applyFill="1" applyBorder="1" applyAlignment="1">
      <alignment vertical="top"/>
    </xf>
    <xf numFmtId="0" fontId="121" fillId="0" borderId="4" xfId="6496" applyNumberFormat="1" applyFont="1" applyFill="1" applyBorder="1" applyAlignment="1">
      <alignment vertical="top" wrapText="1"/>
    </xf>
    <xf numFmtId="0" fontId="9" fillId="0" borderId="4" xfId="0" applyFont="1" applyFill="1" applyBorder="1" applyAlignment="1">
      <alignment vertical="top" wrapText="1"/>
    </xf>
    <xf numFmtId="0" fontId="121" fillId="0" borderId="35" xfId="6496" applyNumberFormat="1" applyFont="1" applyFill="1" applyBorder="1" applyAlignment="1">
      <alignment vertical="top" wrapText="1"/>
    </xf>
    <xf numFmtId="0" fontId="9" fillId="0" borderId="35" xfId="0" applyFont="1" applyFill="1" applyBorder="1" applyAlignment="1">
      <alignment vertical="top" wrapText="1"/>
    </xf>
    <xf numFmtId="3" fontId="121" fillId="0" borderId="18" xfId="6495" applyNumberFormat="1" applyFont="1" applyFill="1" applyBorder="1" applyAlignment="1">
      <alignment vertical="top" shrinkToFit="1"/>
    </xf>
    <xf numFmtId="3" fontId="121" fillId="0" borderId="18" xfId="6494" applyNumberFormat="1" applyFont="1" applyFill="1" applyBorder="1" applyAlignment="1">
      <alignment vertical="top" shrinkToFit="1"/>
    </xf>
    <xf numFmtId="0" fontId="96" fillId="0" borderId="18" xfId="6495" applyNumberFormat="1" applyFont="1" applyFill="1" applyBorder="1" applyAlignment="1">
      <alignment horizontal="center" vertical="top"/>
    </xf>
    <xf numFmtId="0" fontId="96" fillId="0" borderId="18" xfId="6494" applyNumberFormat="1" applyFont="1" applyFill="1" applyBorder="1" applyAlignment="1">
      <alignment horizontal="center" vertical="top"/>
    </xf>
    <xf numFmtId="3" fontId="9" fillId="0" borderId="0" xfId="6495" applyNumberFormat="1" applyFont="1" applyFill="1" applyAlignment="1">
      <alignment horizontal="right" vertical="top"/>
    </xf>
    <xf numFmtId="3" fontId="9" fillId="0" borderId="0" xfId="6494" applyNumberFormat="1" applyFont="1" applyFill="1" applyAlignment="1">
      <alignment horizontal="right" vertical="top"/>
    </xf>
    <xf numFmtId="252" fontId="9" fillId="0" borderId="0" xfId="6495" applyNumberFormat="1" applyFont="1" applyFill="1" applyAlignment="1">
      <alignment horizontal="right" vertical="top"/>
    </xf>
    <xf numFmtId="0" fontId="121" fillId="0" borderId="0" xfId="6495" quotePrefix="1" applyNumberFormat="1" applyFont="1" applyFill="1" applyBorder="1" applyAlignment="1">
      <alignment horizontal="left" vertical="center"/>
    </xf>
    <xf numFmtId="3" fontId="96" fillId="0" borderId="18" xfId="6495" applyNumberFormat="1" applyFont="1" applyFill="1" applyBorder="1" applyAlignment="1">
      <alignment horizontal="right" vertical="top"/>
    </xf>
    <xf numFmtId="0" fontId="96" fillId="0" borderId="18" xfId="6495" applyNumberFormat="1" applyFont="1" applyFill="1" applyBorder="1" applyAlignment="1">
      <alignment horizontal="right" vertical="top"/>
    </xf>
    <xf numFmtId="252" fontId="96" fillId="0" borderId="18" xfId="6495" applyNumberFormat="1" applyFont="1" applyFill="1" applyBorder="1" applyAlignment="1">
      <alignment horizontal="right" vertical="top"/>
    </xf>
    <xf numFmtId="252" fontId="96" fillId="0" borderId="18" xfId="6494" applyNumberFormat="1" applyFont="1" applyFill="1" applyBorder="1" applyAlignment="1">
      <alignment horizontal="right" vertical="top"/>
    </xf>
    <xf numFmtId="14" fontId="96" fillId="0" borderId="0" xfId="6494" applyNumberFormat="1" applyFont="1" applyFill="1" applyAlignment="1">
      <alignment horizontal="right" vertical="top" wrapText="1"/>
    </xf>
    <xf numFmtId="0" fontId="96" fillId="0" borderId="0" xfId="6494" applyNumberFormat="1" applyFont="1" applyFill="1" applyAlignment="1">
      <alignment horizontal="right" vertical="top" wrapText="1"/>
    </xf>
    <xf numFmtId="252" fontId="9" fillId="0" borderId="0" xfId="3111" applyNumberFormat="1" applyFont="1" applyFill="1" applyAlignment="1">
      <alignment vertical="top"/>
    </xf>
    <xf numFmtId="252" fontId="96" fillId="0" borderId="21" xfId="6494" applyNumberFormat="1" applyFont="1" applyFill="1" applyBorder="1" applyAlignment="1">
      <alignment vertical="top"/>
    </xf>
    <xf numFmtId="0" fontId="9" fillId="0" borderId="0" xfId="6494" applyNumberFormat="1" applyFont="1" applyFill="1" applyAlignment="1">
      <alignment horizontal="left" vertical="top" wrapText="1"/>
    </xf>
    <xf numFmtId="0" fontId="9" fillId="0" borderId="0" xfId="0" applyFont="1" applyFill="1" applyAlignment="1">
      <alignment vertical="top" wrapText="1"/>
    </xf>
    <xf numFmtId="251" fontId="9" fillId="0" borderId="0" xfId="6494" applyNumberFormat="1" applyFont="1" applyFill="1" applyBorder="1" applyAlignment="1">
      <alignment horizontal="right" vertical="top"/>
    </xf>
    <xf numFmtId="251" fontId="9" fillId="0" borderId="0" xfId="6494" applyNumberFormat="1" applyFont="1" applyFill="1" applyAlignment="1">
      <alignment horizontal="right" vertical="top"/>
    </xf>
    <xf numFmtId="251" fontId="96" fillId="0" borderId="21" xfId="6494" applyNumberFormat="1" applyFont="1" applyFill="1" applyBorder="1" applyAlignment="1">
      <alignment horizontal="right" vertical="top"/>
    </xf>
    <xf numFmtId="252" fontId="96" fillId="0" borderId="21" xfId="3111" applyNumberFormat="1" applyFont="1" applyFill="1" applyBorder="1" applyAlignment="1">
      <alignment vertical="top"/>
    </xf>
    <xf numFmtId="14" fontId="9" fillId="0" borderId="0" xfId="6494" applyNumberFormat="1" applyFont="1" applyFill="1" applyAlignment="1">
      <alignment horizontal="right" vertical="top"/>
    </xf>
    <xf numFmtId="0" fontId="9" fillId="0" borderId="0" xfId="6494" applyNumberFormat="1" applyFont="1" applyFill="1" applyAlignment="1">
      <alignment horizontal="right" vertical="top"/>
    </xf>
    <xf numFmtId="37" fontId="9" fillId="0" borderId="20" xfId="6494" applyNumberFormat="1" applyFont="1" applyFill="1" applyBorder="1" applyAlignment="1">
      <alignment horizontal="right" vertical="top"/>
    </xf>
    <xf numFmtId="0" fontId="9" fillId="0" borderId="0" xfId="6494" quotePrefix="1" applyNumberFormat="1" applyFont="1" applyFill="1" applyAlignment="1">
      <alignment horizontal="left" vertical="top" wrapText="1"/>
    </xf>
    <xf numFmtId="37" fontId="9" fillId="0" borderId="0" xfId="6494" applyNumberFormat="1" applyFont="1" applyFill="1" applyBorder="1" applyAlignment="1">
      <alignment vertical="top"/>
    </xf>
    <xf numFmtId="37" fontId="9" fillId="0" borderId="0" xfId="6494" applyNumberFormat="1" applyFont="1" applyFill="1" applyBorder="1" applyAlignment="1">
      <alignment horizontal="right" vertical="top"/>
    </xf>
    <xf numFmtId="247" fontId="9" fillId="0" borderId="18" xfId="3111" applyNumberFormat="1" applyFont="1" applyFill="1" applyBorder="1" applyAlignment="1">
      <alignment vertical="top"/>
    </xf>
    <xf numFmtId="247" fontId="9" fillId="0" borderId="0" xfId="3111" applyNumberFormat="1" applyFont="1" applyFill="1" applyAlignment="1">
      <alignment vertical="top"/>
    </xf>
    <xf numFmtId="0" fontId="9" fillId="0" borderId="0" xfId="9495" applyFont="1" applyFill="1" applyAlignment="1">
      <alignment horizontal="justify" wrapText="1"/>
    </xf>
    <xf numFmtId="252" fontId="9" fillId="0" borderId="18" xfId="3111" applyNumberFormat="1" applyFont="1" applyFill="1" applyBorder="1" applyAlignment="1">
      <alignment vertical="top"/>
    </xf>
    <xf numFmtId="0" fontId="9" fillId="0" borderId="0" xfId="6495" applyNumberFormat="1" applyFont="1" applyFill="1" applyAlignment="1">
      <alignment horizontal="justify" vertical="top" wrapText="1"/>
    </xf>
    <xf numFmtId="252" fontId="9" fillId="0" borderId="0" xfId="6494" applyNumberFormat="1" applyFont="1" applyFill="1" applyBorder="1" applyAlignment="1">
      <alignment vertical="top"/>
    </xf>
    <xf numFmtId="0" fontId="9" fillId="0" borderId="0" xfId="6494" quotePrefix="1" applyNumberFormat="1" applyFont="1" applyFill="1" applyAlignment="1">
      <alignment horizontal="center" vertical="top"/>
    </xf>
    <xf numFmtId="0" fontId="9" fillId="0" borderId="0" xfId="6494" applyNumberFormat="1" applyFont="1" applyFill="1" applyAlignment="1">
      <alignment horizontal="center" vertical="top"/>
    </xf>
    <xf numFmtId="167" fontId="119" fillId="0" borderId="20" xfId="6494" applyNumberFormat="1" applyFont="1" applyFill="1" applyBorder="1" applyAlignment="1">
      <alignment vertical="top"/>
    </xf>
    <xf numFmtId="167" fontId="9" fillId="0" borderId="0" xfId="6494" applyNumberFormat="1" applyFont="1" applyFill="1" applyBorder="1" applyAlignment="1">
      <alignment vertical="top"/>
    </xf>
    <xf numFmtId="0" fontId="9" fillId="0" borderId="0" xfId="6494" applyNumberFormat="1" applyFont="1" applyFill="1" applyAlignment="1">
      <alignment vertical="top" wrapText="1"/>
    </xf>
    <xf numFmtId="0" fontId="113" fillId="0" borderId="0" xfId="6494" quotePrefix="1" applyNumberFormat="1" applyFont="1" applyFill="1" applyAlignment="1">
      <alignment vertical="top" wrapText="1"/>
    </xf>
    <xf numFmtId="0" fontId="113" fillId="0" borderId="0" xfId="0" applyFont="1" applyFill="1" applyAlignment="1">
      <alignment vertical="top" wrapText="1"/>
    </xf>
    <xf numFmtId="167" fontId="113" fillId="0" borderId="0" xfId="6494" applyNumberFormat="1" applyFont="1" applyFill="1" applyBorder="1" applyAlignment="1">
      <alignment vertical="top"/>
    </xf>
    <xf numFmtId="0" fontId="113" fillId="0" borderId="0" xfId="6494" quotePrefix="1" applyNumberFormat="1" applyFont="1" applyFill="1" applyAlignment="1">
      <alignment horizontal="left" vertical="top" wrapText="1"/>
    </xf>
    <xf numFmtId="49" fontId="9" fillId="0" borderId="0" xfId="6494" applyNumberFormat="1" applyFont="1" applyFill="1" applyAlignment="1">
      <alignment horizontal="right" vertical="top"/>
    </xf>
    <xf numFmtId="37" fontId="96" fillId="0" borderId="0" xfId="6494" applyNumberFormat="1" applyFont="1" applyFill="1" applyAlignment="1">
      <alignment vertical="top"/>
    </xf>
    <xf numFmtId="37" fontId="9" fillId="0" borderId="18" xfId="6494" applyNumberFormat="1" applyFont="1" applyFill="1" applyBorder="1" applyAlignment="1">
      <alignment vertical="top"/>
    </xf>
    <xf numFmtId="0" fontId="96" fillId="0" borderId="0" xfId="6494" applyNumberFormat="1" applyFont="1" applyFill="1" applyBorder="1" applyAlignment="1">
      <alignment horizontal="center" vertical="center"/>
    </xf>
    <xf numFmtId="37" fontId="96" fillId="0" borderId="0" xfId="6494" applyNumberFormat="1" applyFont="1" applyFill="1" applyBorder="1" applyAlignment="1">
      <alignment horizontal="center" vertical="top"/>
    </xf>
    <xf numFmtId="0" fontId="9" fillId="0" borderId="0" xfId="6494" applyNumberFormat="1" applyFont="1" applyFill="1" applyBorder="1" applyAlignment="1">
      <alignment horizontal="center" vertical="top" wrapText="1"/>
    </xf>
    <xf numFmtId="37" fontId="9" fillId="0" borderId="0" xfId="6494" applyNumberFormat="1" applyFont="1" applyFill="1" applyBorder="1" applyAlignment="1">
      <alignment horizontal="center" vertical="top" wrapText="1"/>
    </xf>
    <xf numFmtId="0" fontId="9" fillId="0" borderId="0" xfId="6494" applyNumberFormat="1" applyFont="1" applyFill="1" applyBorder="1" applyAlignment="1">
      <alignment horizontal="left" vertical="top"/>
    </xf>
    <xf numFmtId="37" fontId="9" fillId="0" borderId="0" xfId="6494" applyNumberFormat="1" applyFont="1" applyFill="1" applyBorder="1" applyAlignment="1">
      <alignment horizontal="center" vertical="top"/>
    </xf>
    <xf numFmtId="0" fontId="96" fillId="0" borderId="21" xfId="6494" applyNumberFormat="1" applyFont="1" applyFill="1" applyBorder="1" applyAlignment="1">
      <alignment horizontal="right" vertical="top"/>
    </xf>
    <xf numFmtId="37" fontId="96" fillId="0" borderId="21" xfId="6494" applyNumberFormat="1" applyFont="1" applyFill="1" applyBorder="1" applyAlignment="1">
      <alignment horizontal="right" vertical="top"/>
    </xf>
    <xf numFmtId="0" fontId="9" fillId="0" borderId="0" xfId="6494" applyNumberFormat="1" applyFont="1" applyFill="1" applyAlignment="1">
      <alignment horizontal="left" vertical="center" wrapText="1"/>
    </xf>
    <xf numFmtId="0" fontId="113" fillId="0" borderId="0" xfId="6494" applyNumberFormat="1" applyFont="1" applyFill="1" applyAlignment="1">
      <alignment horizontal="right" vertical="top"/>
    </xf>
    <xf numFmtId="0" fontId="96" fillId="0" borderId="18" xfId="6494" applyNumberFormat="1" applyFont="1" applyFill="1" applyBorder="1" applyAlignment="1">
      <alignment horizontal="right" vertical="center" wrapText="1"/>
    </xf>
    <xf numFmtId="252" fontId="120" fillId="0" borderId="20" xfId="6494" applyNumberFormat="1" applyFont="1" applyFill="1" applyBorder="1" applyAlignment="1">
      <alignment horizontal="right" vertical="top"/>
    </xf>
    <xf numFmtId="252" fontId="120" fillId="0" borderId="20" xfId="0" applyNumberFormat="1" applyFont="1" applyFill="1" applyBorder="1" applyAlignment="1">
      <alignment horizontal="right" vertical="top"/>
    </xf>
    <xf numFmtId="252" fontId="120" fillId="0" borderId="0" xfId="6494" applyNumberFormat="1" applyFont="1" applyFill="1" applyBorder="1" applyAlignment="1">
      <alignment horizontal="right" vertical="top"/>
    </xf>
    <xf numFmtId="0" fontId="121" fillId="0" borderId="0" xfId="6494" applyNumberFormat="1" applyFont="1" applyFill="1" applyBorder="1" applyAlignment="1">
      <alignment horizontal="left" vertical="top"/>
    </xf>
    <xf numFmtId="252" fontId="121" fillId="0" borderId="0" xfId="6495" applyNumberFormat="1" applyFont="1" applyFill="1" applyBorder="1" applyAlignment="1">
      <alignment horizontal="right" shrinkToFit="1"/>
    </xf>
    <xf numFmtId="252" fontId="121" fillId="0" borderId="0" xfId="6494" applyNumberFormat="1" applyFont="1" applyFill="1" applyBorder="1" applyAlignment="1">
      <alignment horizontal="right" vertical="top"/>
    </xf>
    <xf numFmtId="252" fontId="121" fillId="0" borderId="0" xfId="3111" applyNumberFormat="1" applyFont="1" applyFill="1" applyAlignment="1">
      <alignment horizontal="right" shrinkToFit="1"/>
    </xf>
    <xf numFmtId="0" fontId="120" fillId="0" borderId="18" xfId="6494" applyNumberFormat="1" applyFont="1" applyFill="1" applyBorder="1" applyAlignment="1">
      <alignment horizontal="left" vertical="top"/>
    </xf>
    <xf numFmtId="252" fontId="120" fillId="0" borderId="18" xfId="6494" applyNumberFormat="1" applyFont="1" applyFill="1" applyBorder="1" applyAlignment="1">
      <alignment horizontal="right" vertical="top"/>
    </xf>
    <xf numFmtId="252" fontId="120" fillId="0" borderId="18" xfId="6494" applyNumberFormat="1" applyFont="1" applyFill="1" applyBorder="1" applyAlignment="1">
      <alignment vertical="top"/>
    </xf>
    <xf numFmtId="252" fontId="120" fillId="0" borderId="18" xfId="0" applyNumberFormat="1" applyFont="1" applyFill="1" applyBorder="1" applyAlignment="1">
      <alignment vertical="top"/>
    </xf>
    <xf numFmtId="252" fontId="121" fillId="0" borderId="0" xfId="6494" applyNumberFormat="1" applyFont="1" applyFill="1" applyBorder="1" applyAlignment="1">
      <alignment vertical="top"/>
    </xf>
    <xf numFmtId="0" fontId="121" fillId="0" borderId="0" xfId="6494" applyNumberFormat="1" applyFont="1" applyFill="1" applyBorder="1" applyAlignment="1">
      <alignment horizontal="left" vertical="top" wrapText="1"/>
    </xf>
    <xf numFmtId="252" fontId="121" fillId="0" borderId="18" xfId="6494" applyNumberFormat="1" applyFont="1" applyFill="1" applyBorder="1" applyAlignment="1">
      <alignment vertical="top"/>
    </xf>
    <xf numFmtId="0" fontId="120" fillId="0" borderId="21" xfId="6494" applyNumberFormat="1" applyFont="1" applyFill="1" applyBorder="1" applyAlignment="1">
      <alignment horizontal="left" vertical="top"/>
    </xf>
    <xf numFmtId="252" fontId="120" fillId="0" borderId="21" xfId="6494" applyNumberFormat="1" applyFont="1" applyFill="1" applyBorder="1" applyAlignment="1">
      <alignment horizontal="right" vertical="top"/>
    </xf>
    <xf numFmtId="252" fontId="120" fillId="0" borderId="21" xfId="6494" applyNumberFormat="1" applyFont="1" applyFill="1" applyBorder="1" applyAlignment="1">
      <alignment vertical="top"/>
    </xf>
    <xf numFmtId="0" fontId="136" fillId="0" borderId="0" xfId="6494" applyNumberFormat="1" applyFont="1" applyFill="1" applyBorder="1" applyAlignment="1">
      <alignment horizontal="center" vertical="top"/>
    </xf>
    <xf numFmtId="38" fontId="136" fillId="0" borderId="0" xfId="6494" applyNumberFormat="1" applyFont="1" applyFill="1" applyBorder="1" applyAlignment="1">
      <alignment horizontal="center" vertical="top"/>
    </xf>
    <xf numFmtId="3" fontId="136" fillId="0" borderId="0" xfId="6494" applyNumberFormat="1" applyFont="1" applyFill="1" applyBorder="1" applyAlignment="1">
      <alignment horizontal="center" vertical="top"/>
    </xf>
    <xf numFmtId="228" fontId="136" fillId="0" borderId="0" xfId="6494" applyNumberFormat="1" applyFont="1" applyFill="1" applyBorder="1" applyAlignment="1">
      <alignment horizontal="center" vertical="top"/>
    </xf>
    <xf numFmtId="0" fontId="112" fillId="0" borderId="34" xfId="6494" applyNumberFormat="1" applyFont="1" applyFill="1" applyBorder="1" applyAlignment="1">
      <alignment horizontal="center" vertical="top"/>
    </xf>
    <xf numFmtId="0" fontId="112" fillId="0" borderId="35" xfId="6494" applyNumberFormat="1" applyFont="1" applyFill="1" applyBorder="1" applyAlignment="1">
      <alignment horizontal="center" vertical="top"/>
    </xf>
    <xf numFmtId="0" fontId="112" fillId="0" borderId="1" xfId="6494" applyNumberFormat="1" applyFont="1" applyFill="1" applyBorder="1" applyAlignment="1">
      <alignment horizontal="center" vertical="top"/>
    </xf>
    <xf numFmtId="0" fontId="58" fillId="0" borderId="7" xfId="6494" applyNumberFormat="1" applyFont="1" applyFill="1" applyBorder="1" applyAlignment="1">
      <alignment horizontal="center" vertical="top"/>
    </xf>
    <xf numFmtId="0" fontId="58" fillId="0" borderId="23" xfId="6494" applyNumberFormat="1" applyFont="1" applyFill="1" applyBorder="1" applyAlignment="1">
      <alignment horizontal="center" vertical="top"/>
    </xf>
    <xf numFmtId="0" fontId="58" fillId="0" borderId="13" xfId="6494" applyNumberFormat="1" applyFont="1" applyFill="1" applyBorder="1" applyAlignment="1">
      <alignment horizontal="center" vertical="top"/>
    </xf>
    <xf numFmtId="0" fontId="58" fillId="0" borderId="24" xfId="6494" applyNumberFormat="1" applyFont="1" applyFill="1" applyBorder="1" applyAlignment="1">
      <alignment horizontal="center" vertical="top"/>
    </xf>
    <xf numFmtId="14" fontId="58" fillId="0" borderId="7" xfId="6494" applyNumberFormat="1" applyFont="1" applyFill="1" applyBorder="1" applyAlignment="1">
      <alignment horizontal="center" vertical="top"/>
    </xf>
    <xf numFmtId="0" fontId="58" fillId="0" borderId="34" xfId="6494" quotePrefix="1" applyNumberFormat="1" applyFont="1" applyFill="1" applyBorder="1" applyAlignment="1">
      <alignment horizontal="left" vertical="top" wrapText="1"/>
    </xf>
    <xf numFmtId="0" fontId="58" fillId="0" borderId="34" xfId="6494" applyNumberFormat="1" applyFont="1" applyFill="1" applyBorder="1" applyAlignment="1">
      <alignment horizontal="left" vertical="top" wrapText="1"/>
    </xf>
    <xf numFmtId="251" fontId="122" fillId="0" borderId="34" xfId="6494" applyNumberFormat="1" applyFont="1" applyFill="1" applyBorder="1" applyAlignment="1">
      <alignment horizontal="right" vertical="top"/>
    </xf>
    <xf numFmtId="10" fontId="122" fillId="0" borderId="34" xfId="6494" applyNumberFormat="1" applyFont="1" applyFill="1" applyBorder="1" applyAlignment="1">
      <alignment horizontal="center" vertical="top"/>
    </xf>
    <xf numFmtId="251" fontId="122" fillId="0" borderId="34" xfId="6494" applyNumberFormat="1" applyFont="1" applyFill="1" applyBorder="1" applyAlignment="1">
      <alignment horizontal="center" vertical="top"/>
    </xf>
    <xf numFmtId="252" fontId="122" fillId="0" borderId="25" xfId="6494" applyNumberFormat="1" applyFont="1" applyFill="1" applyBorder="1" applyAlignment="1">
      <alignment horizontal="right" vertical="top"/>
    </xf>
    <xf numFmtId="252" fontId="122" fillId="0" borderId="26" xfId="6494" applyNumberFormat="1" applyFont="1" applyFill="1" applyBorder="1" applyAlignment="1">
      <alignment horizontal="right" vertical="top"/>
    </xf>
    <xf numFmtId="252" fontId="122" fillId="0" borderId="27" xfId="6494" applyNumberFormat="1" applyFont="1" applyFill="1" applyBorder="1" applyAlignment="1">
      <alignment horizontal="right" vertical="top"/>
    </xf>
    <xf numFmtId="10" fontId="122" fillId="0" borderId="34" xfId="6494" quotePrefix="1" applyNumberFormat="1" applyFont="1" applyFill="1" applyBorder="1" applyAlignment="1">
      <alignment horizontal="center" vertical="top"/>
    </xf>
    <xf numFmtId="0" fontId="58" fillId="0" borderId="4" xfId="6494" quotePrefix="1" applyNumberFormat="1" applyFont="1" applyFill="1" applyBorder="1" applyAlignment="1">
      <alignment horizontal="left" vertical="top" wrapText="1"/>
    </xf>
    <xf numFmtId="0" fontId="58" fillId="0" borderId="4" xfId="6494" applyNumberFormat="1" applyFont="1" applyFill="1" applyBorder="1" applyAlignment="1">
      <alignment horizontal="left" vertical="top" wrapText="1"/>
    </xf>
    <xf numFmtId="3" fontId="122" fillId="0" borderId="4" xfId="6494" applyNumberFormat="1" applyFont="1" applyFill="1" applyBorder="1" applyAlignment="1">
      <alignment horizontal="center" vertical="top"/>
    </xf>
    <xf numFmtId="10" fontId="122" fillId="0" borderId="4" xfId="6494" applyNumberFormat="1" applyFont="1" applyFill="1" applyBorder="1" applyAlignment="1">
      <alignment horizontal="center" vertical="top"/>
    </xf>
    <xf numFmtId="252" fontId="122" fillId="0" borderId="4" xfId="6494" applyNumberFormat="1" applyFont="1" applyFill="1" applyBorder="1" applyAlignment="1">
      <alignment horizontal="right" vertical="top"/>
    </xf>
    <xf numFmtId="10" fontId="122" fillId="0" borderId="4" xfId="6494" quotePrefix="1" applyNumberFormat="1" applyFont="1" applyFill="1" applyBorder="1" applyAlignment="1">
      <alignment horizontal="center" vertical="top"/>
    </xf>
    <xf numFmtId="3" fontId="122" fillId="0" borderId="4" xfId="6494" applyNumberFormat="1" applyFont="1" applyFill="1" applyBorder="1" applyAlignment="1">
      <alignment horizontal="right" vertical="top"/>
    </xf>
    <xf numFmtId="251" fontId="122" fillId="0" borderId="4" xfId="6494" applyNumberFormat="1" applyFont="1" applyFill="1" applyBorder="1" applyAlignment="1">
      <alignment horizontal="center" vertical="top"/>
    </xf>
    <xf numFmtId="3" fontId="122" fillId="0" borderId="11" xfId="6494" applyNumberFormat="1" applyFont="1" applyFill="1" applyBorder="1" applyAlignment="1">
      <alignment horizontal="right" vertical="top"/>
    </xf>
    <xf numFmtId="10" fontId="122" fillId="0" borderId="11" xfId="6494" applyNumberFormat="1" applyFont="1" applyFill="1" applyBorder="1" applyAlignment="1">
      <alignment horizontal="center" vertical="top"/>
    </xf>
    <xf numFmtId="3" fontId="122" fillId="0" borderId="11" xfId="6494" applyNumberFormat="1" applyFont="1" applyFill="1" applyBorder="1" applyAlignment="1">
      <alignment horizontal="center" vertical="top"/>
    </xf>
    <xf numFmtId="252" fontId="122" fillId="0" borderId="9" xfId="6494" applyNumberFormat="1" applyFont="1" applyFill="1" applyBorder="1" applyAlignment="1">
      <alignment horizontal="right" vertical="top"/>
    </xf>
    <xf numFmtId="252" fontId="122" fillId="0" borderId="3" xfId="6494" applyNumberFormat="1" applyFont="1" applyFill="1" applyBorder="1" applyAlignment="1">
      <alignment horizontal="right" vertical="top"/>
    </xf>
    <xf numFmtId="252" fontId="122" fillId="0" borderId="38" xfId="6494" applyNumberFormat="1" applyFont="1" applyFill="1" applyBorder="1" applyAlignment="1">
      <alignment horizontal="right" vertical="top"/>
    </xf>
    <xf numFmtId="0" fontId="58" fillId="0" borderId="37" xfId="6494" quotePrefix="1" applyNumberFormat="1" applyFont="1" applyFill="1" applyBorder="1" applyAlignment="1">
      <alignment horizontal="left" vertical="top" wrapText="1"/>
    </xf>
    <xf numFmtId="0" fontId="58" fillId="0" borderId="37" xfId="6494" applyNumberFormat="1" applyFont="1" applyFill="1" applyBorder="1" applyAlignment="1">
      <alignment horizontal="left" vertical="top" wrapText="1"/>
    </xf>
    <xf numFmtId="3" fontId="122" fillId="0" borderId="37" xfId="6494" applyNumberFormat="1" applyFont="1" applyFill="1" applyBorder="1" applyAlignment="1">
      <alignment horizontal="right" vertical="top"/>
    </xf>
    <xf numFmtId="10" fontId="122" fillId="0" borderId="37" xfId="6494" applyNumberFormat="1" applyFont="1" applyFill="1" applyBorder="1" applyAlignment="1">
      <alignment horizontal="center" vertical="top"/>
    </xf>
    <xf numFmtId="3" fontId="122" fillId="0" borderId="37" xfId="6494" applyNumberFormat="1" applyFont="1" applyFill="1" applyBorder="1" applyAlignment="1">
      <alignment horizontal="center" vertical="top"/>
    </xf>
    <xf numFmtId="252" fontId="122" fillId="0" borderId="30" xfId="6494" applyNumberFormat="1" applyFont="1" applyFill="1" applyBorder="1" applyAlignment="1">
      <alignment horizontal="right" vertical="top"/>
    </xf>
    <xf numFmtId="252" fontId="122" fillId="0" borderId="31" xfId="6494" applyNumberFormat="1" applyFont="1" applyFill="1" applyBorder="1" applyAlignment="1">
      <alignment horizontal="right" vertical="top"/>
    </xf>
    <xf numFmtId="252" fontId="122" fillId="0" borderId="32" xfId="6494" applyNumberFormat="1" applyFont="1" applyFill="1" applyBorder="1" applyAlignment="1">
      <alignment horizontal="right" vertical="top"/>
    </xf>
    <xf numFmtId="10" fontId="122" fillId="0" borderId="37" xfId="6494" quotePrefix="1" applyNumberFormat="1" applyFont="1" applyFill="1" applyBorder="1" applyAlignment="1">
      <alignment horizontal="center" vertical="top"/>
    </xf>
    <xf numFmtId="3" fontId="137" fillId="0" borderId="1" xfId="6494" applyNumberFormat="1" applyFont="1" applyFill="1" applyBorder="1" applyAlignment="1">
      <alignment horizontal="center" vertical="top"/>
    </xf>
    <xf numFmtId="9" fontId="137" fillId="0" borderId="1" xfId="6494" applyNumberFormat="1" applyFont="1" applyFill="1" applyBorder="1" applyAlignment="1">
      <alignment horizontal="center" vertical="top"/>
    </xf>
    <xf numFmtId="252" fontId="137" fillId="0" borderId="1" xfId="6494" applyNumberFormat="1" applyFont="1" applyFill="1" applyBorder="1" applyAlignment="1">
      <alignment horizontal="right" vertical="top"/>
    </xf>
    <xf numFmtId="9" fontId="137" fillId="0" borderId="1" xfId="6494" quotePrefix="1" applyNumberFormat="1" applyFont="1" applyFill="1" applyBorder="1" applyAlignment="1">
      <alignment horizontal="center" vertical="top"/>
    </xf>
    <xf numFmtId="0" fontId="96" fillId="0" borderId="0" xfId="6494" applyNumberFormat="1" applyFont="1" applyFill="1" applyAlignment="1">
      <alignment horizontal="left" vertical="top" wrapText="1"/>
    </xf>
    <xf numFmtId="3" fontId="96" fillId="0" borderId="0" xfId="6494" applyNumberFormat="1" applyFont="1" applyFill="1" applyAlignment="1">
      <alignment horizontal="right" vertical="top" wrapText="1"/>
    </xf>
    <xf numFmtId="252" fontId="96" fillId="0" borderId="20" xfId="6494" applyNumberFormat="1" applyFont="1" applyFill="1" applyBorder="1" applyAlignment="1">
      <alignment vertical="top"/>
    </xf>
    <xf numFmtId="247" fontId="68" fillId="0" borderId="0" xfId="3111" applyNumberFormat="1" applyFont="1" applyFill="1" applyAlignment="1">
      <alignment horizontal="center" vertical="top"/>
    </xf>
    <xf numFmtId="0" fontId="9" fillId="0" borderId="0" xfId="6494" quotePrefix="1" applyNumberFormat="1" applyFont="1" applyFill="1" applyAlignment="1">
      <alignment vertical="top" wrapText="1"/>
    </xf>
    <xf numFmtId="255" fontId="113" fillId="0" borderId="0" xfId="6494" applyNumberFormat="1" applyFont="1" applyFill="1" applyAlignment="1">
      <alignment vertical="top"/>
    </xf>
    <xf numFmtId="0" fontId="9" fillId="0" borderId="0" xfId="0" applyFont="1" applyFill="1" applyAlignment="1">
      <alignment horizontal="left" vertical="top" wrapText="1"/>
    </xf>
    <xf numFmtId="4" fontId="115" fillId="0" borderId="0" xfId="6494" applyNumberFormat="1" applyFont="1" applyFill="1" applyBorder="1" applyAlignment="1">
      <alignment vertical="top"/>
    </xf>
    <xf numFmtId="0" fontId="9" fillId="0" borderId="0" xfId="6494" applyNumberFormat="1" applyFont="1" applyFill="1" applyAlignment="1">
      <alignment horizontal="left" vertical="top"/>
    </xf>
    <xf numFmtId="37" fontId="9" fillId="0" borderId="22" xfId="6494" applyNumberFormat="1" applyFont="1" applyFill="1" applyBorder="1" applyAlignment="1">
      <alignment vertical="top"/>
    </xf>
    <xf numFmtId="14" fontId="96" fillId="31" borderId="0" xfId="6494" applyNumberFormat="1" applyFont="1" applyFill="1" applyBorder="1" applyAlignment="1">
      <alignment horizontal="right" wrapText="1"/>
    </xf>
    <xf numFmtId="14" fontId="96" fillId="31" borderId="0" xfId="6494" quotePrefix="1" applyNumberFormat="1" applyFont="1" applyFill="1" applyBorder="1" applyAlignment="1">
      <alignment horizontal="right" wrapText="1"/>
    </xf>
    <xf numFmtId="0" fontId="9" fillId="0" borderId="18" xfId="6494" quotePrefix="1" applyNumberFormat="1" applyFont="1" applyFill="1" applyBorder="1" applyAlignment="1">
      <alignment horizontal="center" vertical="top"/>
    </xf>
    <xf numFmtId="0" fontId="9" fillId="0" borderId="0" xfId="6494" quotePrefix="1" applyNumberFormat="1" applyFont="1" applyFill="1" applyAlignment="1">
      <alignment horizontal="left" vertical="top"/>
    </xf>
    <xf numFmtId="251" fontId="9" fillId="0" borderId="0" xfId="6494" applyNumberFormat="1" applyFont="1" applyFill="1" applyBorder="1" applyAlignment="1">
      <alignment vertical="top"/>
    </xf>
    <xf numFmtId="0" fontId="113" fillId="0" borderId="0" xfId="6494" quotePrefix="1" applyNumberFormat="1" applyFont="1" applyFill="1" applyAlignment="1">
      <alignment horizontal="left" vertical="top"/>
    </xf>
    <xf numFmtId="251" fontId="113" fillId="0" borderId="0" xfId="6494" applyNumberFormat="1" applyFont="1" applyFill="1" applyBorder="1" applyAlignment="1">
      <alignment vertical="top"/>
    </xf>
    <xf numFmtId="37" fontId="113" fillId="0" borderId="0" xfId="6494" applyNumberFormat="1" applyFont="1" applyFill="1" applyBorder="1" applyAlignment="1">
      <alignment vertical="top"/>
    </xf>
    <xf numFmtId="251" fontId="96" fillId="0" borderId="21" xfId="6494" applyNumberFormat="1" applyFont="1" applyFill="1" applyBorder="1" applyAlignment="1">
      <alignment vertical="top"/>
    </xf>
    <xf numFmtId="0" fontId="9" fillId="0" borderId="0" xfId="6494" applyNumberFormat="1" applyFont="1" applyFill="1" applyBorder="1" applyAlignment="1">
      <alignment horizontal="right" vertical="top"/>
    </xf>
    <xf numFmtId="0" fontId="9" fillId="0" borderId="0" xfId="6494" quotePrefix="1" applyNumberFormat="1" applyFont="1" applyFill="1" applyBorder="1" applyAlignment="1">
      <alignment horizontal="right" vertical="top"/>
    </xf>
    <xf numFmtId="247" fontId="9" fillId="0" borderId="20" xfId="3111" applyNumberFormat="1" applyFont="1" applyFill="1" applyBorder="1" applyAlignment="1">
      <alignment vertical="top"/>
    </xf>
    <xf numFmtId="247" fontId="113" fillId="0" borderId="0" xfId="3111" applyNumberFormat="1" applyFont="1" applyFill="1" applyBorder="1" applyAlignment="1">
      <alignment vertical="top"/>
    </xf>
    <xf numFmtId="0" fontId="9" fillId="0" borderId="0" xfId="6493" applyNumberFormat="1" applyFont="1" applyFill="1" applyBorder="1" applyAlignment="1" applyProtection="1">
      <alignment vertical="top" wrapText="1"/>
      <protection hidden="1"/>
    </xf>
    <xf numFmtId="0" fontId="113" fillId="0" borderId="0" xfId="6493" applyNumberFormat="1" applyFont="1" applyFill="1" applyBorder="1" applyAlignment="1" applyProtection="1">
      <alignment horizontal="left" vertical="top" wrapText="1"/>
      <protection hidden="1"/>
    </xf>
    <xf numFmtId="247" fontId="9" fillId="0" borderId="0" xfId="3111" applyNumberFormat="1" applyFont="1" applyFill="1" applyBorder="1" applyAlignment="1">
      <alignment vertical="top"/>
    </xf>
    <xf numFmtId="247" fontId="96" fillId="0" borderId="21" xfId="3111" applyNumberFormat="1" applyFont="1" applyFill="1" applyBorder="1" applyAlignment="1">
      <alignment vertical="top"/>
    </xf>
    <xf numFmtId="3" fontId="9" fillId="0" borderId="0" xfId="6494" applyNumberFormat="1" applyFont="1" applyFill="1" applyBorder="1" applyAlignment="1">
      <alignment horizontal="right"/>
    </xf>
    <xf numFmtId="0" fontId="9" fillId="0" borderId="0" xfId="6494" quotePrefix="1" applyNumberFormat="1" applyFont="1" applyFill="1" applyBorder="1" applyAlignment="1">
      <alignment horizontal="right"/>
    </xf>
    <xf numFmtId="2" fontId="9" fillId="0" borderId="0" xfId="6494" applyNumberFormat="1" applyFont="1" applyFill="1" applyBorder="1" applyAlignment="1">
      <alignment horizontal="right" wrapText="1"/>
    </xf>
    <xf numFmtId="251" fontId="9" fillId="0" borderId="20" xfId="6494" applyNumberFormat="1" applyFont="1" applyFill="1" applyBorder="1" applyAlignment="1">
      <alignment vertical="top"/>
    </xf>
    <xf numFmtId="2" fontId="96" fillId="0" borderId="0" xfId="6494" applyNumberFormat="1" applyFont="1" applyFill="1" applyBorder="1" applyAlignment="1">
      <alignment horizontal="right" wrapText="1"/>
    </xf>
    <xf numFmtId="2" fontId="96" fillId="0" borderId="0" xfId="6494" quotePrefix="1" applyNumberFormat="1" applyFont="1" applyFill="1" applyBorder="1" applyAlignment="1">
      <alignment horizontal="right" wrapText="1"/>
    </xf>
    <xf numFmtId="251" fontId="9" fillId="0" borderId="0" xfId="6494" applyNumberFormat="1" applyFont="1" applyFill="1" applyAlignment="1">
      <alignment vertical="top"/>
    </xf>
    <xf numFmtId="0" fontId="115" fillId="0" borderId="0" xfId="0" applyFont="1" applyFill="1" applyAlignment="1">
      <alignment horizontal="left" vertical="center"/>
    </xf>
    <xf numFmtId="0" fontId="9" fillId="0" borderId="0" xfId="0" applyFont="1" applyFill="1" applyAlignment="1">
      <alignment horizontal="justify" vertical="center" wrapText="1"/>
    </xf>
    <xf numFmtId="0" fontId="96" fillId="0" borderId="1" xfId="0" applyFont="1" applyFill="1" applyBorder="1" applyAlignment="1">
      <alignment horizontal="center" vertical="center" wrapText="1"/>
    </xf>
    <xf numFmtId="0" fontId="96" fillId="0" borderId="1" xfId="0" applyFont="1" applyFill="1" applyBorder="1" applyAlignment="1">
      <alignment horizontal="right" vertical="center" wrapText="1"/>
    </xf>
    <xf numFmtId="0" fontId="9" fillId="0" borderId="11" xfId="0" applyFont="1" applyFill="1" applyBorder="1" applyAlignment="1">
      <alignment horizontal="center" vertical="center" wrapText="1"/>
    </xf>
    <xf numFmtId="247" fontId="9" fillId="0" borderId="11" xfId="3111"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247" fontId="9" fillId="0" borderId="37" xfId="3111" applyNumberFormat="1" applyFont="1" applyFill="1" applyBorder="1" applyAlignment="1">
      <alignment horizontal="center" vertical="center" wrapText="1"/>
    </xf>
    <xf numFmtId="247" fontId="96" fillId="0" borderId="1" xfId="3111" applyNumberFormat="1" applyFont="1" applyFill="1" applyBorder="1" applyAlignment="1">
      <alignment horizontal="center" vertical="center" wrapText="1"/>
    </xf>
    <xf numFmtId="3" fontId="96" fillId="0" borderId="18" xfId="6494" applyNumberFormat="1" applyFont="1" applyFill="1" applyBorder="1" applyAlignment="1">
      <alignment horizontal="right" vertical="top" wrapText="1"/>
    </xf>
    <xf numFmtId="0" fontId="96" fillId="0" borderId="18" xfId="6494" applyNumberFormat="1" applyFont="1" applyFill="1" applyBorder="1" applyAlignment="1">
      <alignment horizontal="right" vertical="top" wrapText="1"/>
    </xf>
    <xf numFmtId="203" fontId="9" fillId="0" borderId="0" xfId="3111" applyNumberFormat="1" applyFont="1" applyFill="1" applyBorder="1" applyAlignment="1">
      <alignment vertical="top"/>
    </xf>
    <xf numFmtId="203" fontId="9" fillId="0" borderId="0" xfId="3111" applyNumberFormat="1" applyFont="1" applyFill="1" applyAlignment="1">
      <alignment vertical="top"/>
    </xf>
    <xf numFmtId="256" fontId="96" fillId="0" borderId="21" xfId="6494" applyNumberFormat="1" applyFont="1" applyFill="1" applyBorder="1" applyAlignment="1">
      <alignment vertical="top"/>
    </xf>
    <xf numFmtId="3" fontId="9" fillId="0" borderId="18" xfId="6494" applyNumberFormat="1" applyFont="1" applyFill="1" applyBorder="1" applyAlignment="1">
      <alignment horizontal="right"/>
    </xf>
    <xf numFmtId="2" fontId="9" fillId="0" borderId="18" xfId="6494" applyNumberFormat="1" applyFont="1" applyFill="1" applyBorder="1" applyAlignment="1">
      <alignment horizontal="right" wrapText="1"/>
    </xf>
    <xf numFmtId="251" fontId="9" fillId="0" borderId="0" xfId="6494" applyNumberFormat="1" applyFont="1" applyFill="1" applyBorder="1" applyAlignment="1">
      <alignment horizontal="right" wrapText="1"/>
    </xf>
    <xf numFmtId="9" fontId="9" fillId="0" borderId="0" xfId="6494" quotePrefix="1" applyNumberFormat="1" applyFont="1" applyFill="1" applyBorder="1" applyAlignment="1">
      <alignment horizontal="right"/>
    </xf>
    <xf numFmtId="0" fontId="9" fillId="0" borderId="0" xfId="0" applyFont="1" applyFill="1" applyAlignment="1">
      <alignment horizontal="left" wrapText="1"/>
    </xf>
    <xf numFmtId="0" fontId="9" fillId="0" borderId="0" xfId="0" applyFont="1" applyFill="1" applyAlignment="1">
      <alignment wrapText="1"/>
    </xf>
    <xf numFmtId="3" fontId="9" fillId="0" borderId="0" xfId="6494" quotePrefix="1" applyNumberFormat="1" applyFont="1" applyFill="1" applyBorder="1" applyAlignment="1">
      <alignment horizontal="right"/>
    </xf>
    <xf numFmtId="3" fontId="9" fillId="0" borderId="0" xfId="6494" applyNumberFormat="1" applyFont="1" applyFill="1" applyBorder="1" applyAlignment="1">
      <alignment horizontal="right" wrapText="1"/>
    </xf>
    <xf numFmtId="252" fontId="9" fillId="0" borderId="21" xfId="6494" quotePrefix="1" applyNumberFormat="1" applyFont="1" applyFill="1" applyBorder="1" applyAlignment="1">
      <alignment horizontal="right"/>
    </xf>
    <xf numFmtId="252" fontId="9" fillId="0" borderId="21" xfId="6494" applyNumberFormat="1" applyFont="1" applyFill="1" applyBorder="1" applyAlignment="1">
      <alignment horizontal="right" wrapText="1"/>
    </xf>
    <xf numFmtId="0" fontId="96" fillId="0" borderId="18" xfId="0" applyFont="1" applyFill="1" applyBorder="1" applyAlignment="1">
      <alignment horizontal="center" wrapText="1"/>
    </xf>
    <xf numFmtId="0" fontId="96" fillId="0" borderId="0" xfId="0" applyFont="1" applyFill="1" applyBorder="1" applyAlignment="1">
      <alignment horizontal="right"/>
    </xf>
    <xf numFmtId="14" fontId="96" fillId="0" borderId="0" xfId="0" applyNumberFormat="1" applyFont="1" applyFill="1" applyBorder="1" applyAlignment="1">
      <alignment horizontal="right" wrapText="1"/>
    </xf>
    <xf numFmtId="14" fontId="96" fillId="0" borderId="20" xfId="0" applyNumberFormat="1" applyFont="1" applyFill="1" applyBorder="1" applyAlignment="1">
      <alignment horizontal="center"/>
    </xf>
    <xf numFmtId="0" fontId="96" fillId="0" borderId="20" xfId="0" applyFont="1" applyFill="1" applyBorder="1" applyAlignment="1">
      <alignment horizontal="center"/>
    </xf>
    <xf numFmtId="14" fontId="96" fillId="0" borderId="20" xfId="0" applyNumberFormat="1" applyFont="1" applyFill="1" applyBorder="1" applyAlignment="1">
      <alignment horizontal="center" wrapText="1"/>
    </xf>
    <xf numFmtId="14" fontId="96" fillId="0" borderId="0" xfId="0" applyNumberFormat="1" applyFont="1" applyFill="1" applyBorder="1" applyAlignment="1">
      <alignment horizontal="center" wrapText="1"/>
    </xf>
    <xf numFmtId="251" fontId="9" fillId="31" borderId="0" xfId="0" applyNumberFormat="1" applyFont="1" applyFill="1" applyAlignment="1">
      <alignment horizontal="right" shrinkToFit="1"/>
    </xf>
    <xf numFmtId="251" fontId="96" fillId="0" borderId="0" xfId="0" applyNumberFormat="1" applyFont="1" applyFill="1" applyBorder="1" applyAlignment="1">
      <alignment horizontal="right" shrinkToFit="1"/>
    </xf>
    <xf numFmtId="251" fontId="96" fillId="31" borderId="21" xfId="3111" applyNumberFormat="1" applyFont="1" applyFill="1" applyBorder="1" applyAlignment="1">
      <alignment horizontal="right" shrinkToFit="1"/>
    </xf>
    <xf numFmtId="251" fontId="115" fillId="0" borderId="0" xfId="6494" applyNumberFormat="1" applyFont="1" applyFill="1" applyAlignment="1">
      <alignment horizontal="right" vertical="top"/>
    </xf>
    <xf numFmtId="251" fontId="9" fillId="0" borderId="0" xfId="0" applyNumberFormat="1" applyFont="1" applyFill="1" applyBorder="1" applyAlignment="1">
      <alignment horizontal="center" shrinkToFit="1"/>
    </xf>
    <xf numFmtId="251" fontId="9" fillId="0" borderId="0" xfId="0" applyNumberFormat="1" applyFont="1" applyFill="1" applyAlignment="1">
      <alignment horizontal="right" shrinkToFit="1"/>
    </xf>
    <xf numFmtId="251" fontId="96" fillId="0" borderId="21" xfId="3111" applyNumberFormat="1" applyFont="1" applyFill="1" applyBorder="1" applyAlignment="1">
      <alignment horizontal="right" shrinkToFit="1"/>
    </xf>
    <xf numFmtId="251" fontId="9" fillId="0" borderId="0" xfId="3111" applyNumberFormat="1" applyFont="1" applyFill="1" applyBorder="1" applyAlignment="1">
      <alignment horizontal="center" shrinkToFit="1"/>
    </xf>
    <xf numFmtId="251" fontId="9" fillId="0" borderId="0" xfId="0" applyNumberFormat="1" applyFont="1" applyFill="1" applyBorder="1" applyAlignment="1">
      <alignment horizontal="right" shrinkToFit="1"/>
    </xf>
    <xf numFmtId="251" fontId="9" fillId="0" borderId="18" xfId="0" applyNumberFormat="1" applyFont="1" applyFill="1" applyBorder="1" applyAlignment="1">
      <alignment horizontal="right" shrinkToFit="1"/>
    </xf>
    <xf numFmtId="251" fontId="96" fillId="0" borderId="0" xfId="0" applyNumberFormat="1" applyFont="1" applyFill="1" applyAlignment="1">
      <alignment horizontal="right" shrinkToFit="1"/>
    </xf>
    <xf numFmtId="251" fontId="96" fillId="0" borderId="21" xfId="0" applyNumberFormat="1" applyFont="1" applyFill="1" applyBorder="1" applyAlignment="1">
      <alignment horizontal="right" shrinkToFit="1"/>
    </xf>
    <xf numFmtId="0" fontId="113" fillId="0" borderId="0" xfId="0" applyFont="1" applyFill="1" applyAlignment="1">
      <alignment horizontal="justify"/>
    </xf>
    <xf numFmtId="0" fontId="113" fillId="0" borderId="0" xfId="0" applyFont="1" applyFill="1" applyAlignment="1">
      <alignment horizontal="left"/>
    </xf>
    <xf numFmtId="0" fontId="96" fillId="0" borderId="0" xfId="6494" applyNumberFormat="1" applyFont="1" applyFill="1" applyAlignment="1">
      <alignment horizontal="center" vertical="top" wrapText="1"/>
    </xf>
    <xf numFmtId="247" fontId="96" fillId="0" borderId="0" xfId="3111" applyNumberFormat="1" applyFont="1" applyFill="1" applyAlignment="1">
      <alignment horizontal="right" vertical="top" wrapText="1"/>
    </xf>
    <xf numFmtId="247" fontId="96" fillId="0" borderId="18" xfId="3111" applyNumberFormat="1" applyFont="1" applyFill="1" applyBorder="1" applyAlignment="1">
      <alignment horizontal="right" vertical="top" wrapText="1"/>
    </xf>
    <xf numFmtId="0" fontId="96" fillId="0" borderId="0" xfId="6494" applyNumberFormat="1" applyFont="1" applyFill="1" applyAlignment="1">
      <alignment vertical="top" wrapText="1"/>
    </xf>
    <xf numFmtId="0" fontId="96" fillId="0" borderId="0" xfId="6494" applyNumberFormat="1" applyFont="1" applyFill="1" applyBorder="1" applyAlignment="1">
      <alignment horizontal="right" vertical="top" wrapText="1"/>
    </xf>
    <xf numFmtId="0" fontId="96" fillId="0" borderId="20" xfId="6494" applyNumberFormat="1" applyFont="1" applyFill="1" applyBorder="1" applyAlignment="1">
      <alignment horizontal="right" vertical="top" wrapText="1"/>
    </xf>
    <xf numFmtId="0" fontId="9" fillId="0" borderId="0" xfId="6494" applyNumberFormat="1" applyFont="1" applyFill="1" applyAlignment="1">
      <alignment horizontal="right" vertical="top" wrapText="1"/>
    </xf>
    <xf numFmtId="247" fontId="9" fillId="0" borderId="0" xfId="6494" applyNumberFormat="1" applyFont="1" applyFill="1" applyAlignment="1">
      <alignment horizontal="right" vertical="top" wrapText="1"/>
    </xf>
    <xf numFmtId="0" fontId="96" fillId="0" borderId="0" xfId="6495" applyNumberFormat="1" applyFont="1" applyFill="1" applyAlignment="1">
      <alignment horizontal="right" vertical="center"/>
    </xf>
    <xf numFmtId="14" fontId="96" fillId="0" borderId="0" xfId="3111" applyNumberFormat="1" applyFont="1" applyFill="1" applyAlignment="1">
      <alignment horizontal="right" vertical="top" wrapText="1"/>
    </xf>
    <xf numFmtId="247" fontId="96" fillId="0" borderId="0" xfId="6494" applyNumberFormat="1" applyFont="1" applyFill="1" applyAlignment="1">
      <alignment horizontal="right" vertical="top" wrapText="1"/>
    </xf>
    <xf numFmtId="0" fontId="96" fillId="0" borderId="0" xfId="6495" applyNumberFormat="1" applyFont="1" applyFill="1" applyBorder="1" applyAlignment="1">
      <alignment horizontal="center" vertical="center"/>
    </xf>
    <xf numFmtId="14" fontId="96" fillId="0" borderId="18" xfId="3111" applyNumberFormat="1" applyFont="1" applyFill="1" applyBorder="1" applyAlignment="1">
      <alignment horizontal="right" vertical="top" wrapText="1"/>
    </xf>
    <xf numFmtId="0" fontId="9" fillId="0" borderId="0" xfId="6494" applyNumberFormat="1" applyFont="1" applyFill="1" applyAlignment="1">
      <alignment horizontal="center" vertical="top" wrapText="1"/>
    </xf>
    <xf numFmtId="247" fontId="9" fillId="0" borderId="0" xfId="2820" applyNumberFormat="1" applyFont="1" applyFill="1" applyAlignment="1">
      <alignment horizontal="center" vertical="top" wrapText="1"/>
    </xf>
    <xf numFmtId="247" fontId="9" fillId="0" borderId="0" xfId="3466" applyNumberFormat="1" applyFont="1" applyFill="1" applyAlignment="1">
      <alignment horizontal="center" vertical="top" wrapText="1"/>
    </xf>
    <xf numFmtId="14" fontId="96" fillId="0" borderId="18" xfId="6494" applyNumberFormat="1" applyFont="1" applyFill="1" applyBorder="1" applyAlignment="1">
      <alignment horizontal="center" vertical="center"/>
    </xf>
    <xf numFmtId="0" fontId="96" fillId="0" borderId="18" xfId="6494" applyNumberFormat="1" applyFont="1" applyFill="1" applyBorder="1" applyAlignment="1">
      <alignment horizontal="center" vertical="top" wrapText="1"/>
    </xf>
    <xf numFmtId="14" fontId="96" fillId="0" borderId="18" xfId="6494" applyNumberFormat="1" applyFont="1" applyFill="1" applyBorder="1" applyAlignment="1">
      <alignment horizontal="center" vertical="top" wrapText="1"/>
    </xf>
    <xf numFmtId="0" fontId="113" fillId="0" borderId="0" xfId="6494" applyNumberFormat="1" applyFont="1" applyFill="1" applyAlignment="1">
      <alignment horizontal="left" vertical="top" wrapText="1"/>
    </xf>
    <xf numFmtId="2" fontId="9" fillId="0" borderId="0" xfId="6494" applyNumberFormat="1" applyFont="1" applyFill="1" applyAlignment="1">
      <alignment horizontal="center" vertical="top" wrapText="1"/>
    </xf>
    <xf numFmtId="14" fontId="96" fillId="0" borderId="0" xfId="6494" applyNumberFormat="1" applyFont="1" applyFill="1" applyBorder="1" applyAlignment="1">
      <alignment horizontal="center" vertical="top"/>
    </xf>
    <xf numFmtId="39" fontId="9" fillId="0" borderId="0" xfId="6494" applyNumberFormat="1" applyFont="1" applyFill="1" applyAlignment="1">
      <alignment horizontal="center" vertical="top" wrapText="1"/>
    </xf>
    <xf numFmtId="0" fontId="9" fillId="0" borderId="0" xfId="6494" applyNumberFormat="1" applyFont="1" applyFill="1" applyAlignment="1">
      <alignment horizontal="justify" vertical="top"/>
    </xf>
    <xf numFmtId="0" fontId="9" fillId="0" borderId="18" xfId="6494"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0" xfId="6494" applyNumberFormat="1" applyFont="1" applyFill="1" applyBorder="1" applyAlignment="1">
      <alignment horizontal="center" vertical="center" wrapText="1"/>
    </xf>
    <xf numFmtId="0" fontId="58" fillId="0" borderId="0" xfId="0" applyFont="1" applyFill="1" applyBorder="1" applyAlignment="1">
      <alignment horizontal="right" vertical="center" wrapText="1"/>
    </xf>
    <xf numFmtId="0" fontId="58" fillId="0" borderId="20" xfId="0" applyFont="1" applyFill="1" applyBorder="1" applyAlignment="1">
      <alignment horizontal="right" vertical="center" wrapText="1"/>
    </xf>
    <xf numFmtId="0" fontId="58" fillId="0" borderId="0" xfId="0" applyFont="1" applyFill="1" applyBorder="1" applyAlignment="1">
      <alignment horizontal="center" vertical="center" wrapText="1"/>
    </xf>
    <xf numFmtId="38" fontId="58" fillId="0" borderId="0" xfId="0" applyNumberFormat="1" applyFont="1" applyFill="1" applyBorder="1" applyAlignment="1">
      <alignment horizontal="center" vertical="center" wrapText="1"/>
    </xf>
    <xf numFmtId="0" fontId="113" fillId="0" borderId="0" xfId="6494" applyNumberFormat="1" applyFont="1" applyFill="1" applyAlignment="1">
      <alignment horizontal="center" vertical="top"/>
    </xf>
    <xf numFmtId="0" fontId="96" fillId="0" borderId="0" xfId="6494" applyNumberFormat="1" applyFont="1" applyFill="1" applyAlignment="1">
      <alignment horizontal="center" vertical="center"/>
    </xf>
    <xf numFmtId="0" fontId="147" fillId="0" borderId="0" xfId="4357" applyFont="1" applyFill="1" applyAlignment="1">
      <alignment wrapText="1"/>
    </xf>
    <xf numFmtId="14" fontId="146" fillId="0" borderId="33" xfId="4357" applyNumberFormat="1" applyFont="1" applyFill="1" applyBorder="1" applyAlignment="1">
      <alignment horizontal="center"/>
    </xf>
    <xf numFmtId="14" fontId="146" fillId="0" borderId="19" xfId="4357" applyNumberFormat="1" applyFont="1" applyFill="1" applyBorder="1" applyAlignment="1">
      <alignment horizontal="center"/>
    </xf>
    <xf numFmtId="14" fontId="146" fillId="0" borderId="7" xfId="4357" applyNumberFormat="1" applyFont="1" applyFill="1" applyBorder="1" applyAlignment="1">
      <alignment horizontal="center"/>
    </xf>
    <xf numFmtId="247" fontId="146" fillId="0" borderId="23" xfId="2856" applyNumberFormat="1" applyFont="1" applyFill="1" applyBorder="1" applyAlignment="1">
      <alignment horizontal="center" wrapText="1"/>
    </xf>
    <xf numFmtId="247" fontId="146" fillId="0" borderId="24" xfId="2856" applyNumberFormat="1" applyFont="1" applyFill="1" applyBorder="1" applyAlignment="1">
      <alignment horizontal="center" wrapText="1"/>
    </xf>
    <xf numFmtId="247" fontId="149" fillId="0" borderId="23" xfId="2856" applyNumberFormat="1" applyFont="1" applyFill="1" applyBorder="1" applyAlignment="1">
      <alignment horizontal="center" wrapText="1"/>
    </xf>
    <xf numFmtId="247" fontId="149" fillId="0" borderId="24" xfId="2856" applyNumberFormat="1" applyFont="1" applyFill="1" applyBorder="1" applyAlignment="1">
      <alignment horizontal="center" wrapText="1"/>
    </xf>
    <xf numFmtId="247" fontId="146" fillId="0" borderId="13" xfId="2856" applyNumberFormat="1" applyFont="1" applyFill="1" applyBorder="1" applyAlignment="1">
      <alignment horizontal="center" wrapText="1"/>
    </xf>
    <xf numFmtId="247" fontId="146" fillId="0" borderId="23" xfId="2856" applyNumberFormat="1" applyFont="1" applyFill="1" applyBorder="1" applyAlignment="1">
      <alignment wrapText="1"/>
    </xf>
    <xf numFmtId="247" fontId="146" fillId="0" borderId="24" xfId="2856" applyNumberFormat="1" applyFont="1" applyFill="1" applyBorder="1" applyAlignment="1">
      <alignment wrapText="1"/>
    </xf>
    <xf numFmtId="14" fontId="146" fillId="0" borderId="33" xfId="2856" applyNumberFormat="1" applyFont="1" applyFill="1" applyBorder="1" applyAlignment="1">
      <alignment horizontal="center"/>
    </xf>
    <xf numFmtId="14" fontId="146" fillId="0" borderId="7" xfId="2856" applyNumberFormat="1" applyFont="1" applyFill="1" applyBorder="1" applyAlignment="1">
      <alignment horizontal="center"/>
    </xf>
    <xf numFmtId="14" fontId="146" fillId="0" borderId="23" xfId="2856" applyNumberFormat="1" applyFont="1" applyFill="1" applyBorder="1" applyAlignment="1">
      <alignment horizontal="center"/>
    </xf>
    <xf numFmtId="14" fontId="146" fillId="0" borderId="24" xfId="2856" applyNumberFormat="1" applyFont="1" applyFill="1" applyBorder="1" applyAlignment="1">
      <alignment horizontal="center"/>
    </xf>
    <xf numFmtId="250" fontId="146" fillId="0" borderId="33" xfId="2856" applyNumberFormat="1" applyFont="1" applyFill="1" applyBorder="1" applyAlignment="1">
      <alignment horizontal="center"/>
    </xf>
    <xf numFmtId="250" fontId="146" fillId="0" borderId="7" xfId="2856" applyNumberFormat="1" applyFont="1" applyFill="1" applyBorder="1" applyAlignment="1">
      <alignment horizontal="center"/>
    </xf>
    <xf numFmtId="3" fontId="6" fillId="0" borderId="0" xfId="0" applyNumberFormat="1" applyFont="1" applyFill="1" applyAlignment="1">
      <alignment horizontal="left" wrapText="1"/>
    </xf>
    <xf numFmtId="0" fontId="6" fillId="0" borderId="0" xfId="0" applyFont="1" applyFill="1" applyAlignment="1">
      <alignment horizontal="left" wrapText="1"/>
    </xf>
    <xf numFmtId="0" fontId="3" fillId="0" borderId="0" xfId="0" applyFont="1" applyFill="1" applyBorder="1" applyAlignment="1">
      <alignment horizontal="left" wrapText="1"/>
    </xf>
    <xf numFmtId="3" fontId="3" fillId="0" borderId="18" xfId="0" applyNumberFormat="1" applyFont="1" applyFill="1" applyBorder="1" applyAlignment="1">
      <alignment horizontal="right"/>
    </xf>
    <xf numFmtId="0" fontId="6" fillId="0" borderId="1" xfId="0" applyFont="1" applyFill="1" applyBorder="1" applyAlignment="1">
      <alignment horizontal="center" vertical="center" wrapText="1"/>
    </xf>
    <xf numFmtId="0" fontId="3" fillId="0" borderId="18" xfId="0" applyFont="1" applyFill="1" applyBorder="1" applyAlignment="1">
      <alignment horizontal="left" wrapText="1"/>
    </xf>
    <xf numFmtId="0" fontId="96" fillId="0" borderId="0" xfId="6493" applyFont="1" applyFill="1" applyBorder="1" applyAlignment="1" applyProtection="1">
      <alignment horizontal="right"/>
      <protection hidden="1"/>
    </xf>
    <xf numFmtId="3" fontId="110" fillId="0" borderId="23" xfId="4985" applyNumberFormat="1" applyFont="1" applyBorder="1" applyAlignment="1">
      <alignment horizontal="center" vertical="center" wrapText="1"/>
    </xf>
    <xf numFmtId="3" fontId="110" fillId="0" borderId="24" xfId="4985" applyNumberFormat="1" applyFont="1" applyBorder="1" applyAlignment="1">
      <alignment horizontal="center" vertical="center" wrapText="1"/>
    </xf>
    <xf numFmtId="3" fontId="110" fillId="0" borderId="1" xfId="4985" applyNumberFormat="1" applyFont="1" applyBorder="1" applyAlignment="1">
      <alignment horizontal="center" vertical="center"/>
    </xf>
    <xf numFmtId="0" fontId="110" fillId="0" borderId="0" xfId="6493" applyFont="1" applyFill="1" applyBorder="1" applyAlignment="1" applyProtection="1">
      <alignment horizontal="right"/>
      <protection hidden="1"/>
    </xf>
    <xf numFmtId="0" fontId="111" fillId="0" borderId="0" xfId="6493" applyFont="1" applyFill="1" applyBorder="1" applyAlignment="1" applyProtection="1">
      <alignment horizontal="right" vertical="top"/>
      <protection hidden="1"/>
    </xf>
    <xf numFmtId="0" fontId="110" fillId="0" borderId="0" xfId="4985" applyFont="1" applyAlignment="1">
      <alignment horizontal="left"/>
    </xf>
    <xf numFmtId="0" fontId="111" fillId="0" borderId="18" xfId="4985" applyFont="1" applyBorder="1" applyAlignment="1">
      <alignment horizontal="right"/>
    </xf>
    <xf numFmtId="0" fontId="110" fillId="0" borderId="1" xfId="4985" applyFont="1" applyBorder="1" applyAlignment="1">
      <alignment horizontal="center" vertical="center"/>
    </xf>
    <xf numFmtId="0" fontId="110" fillId="0" borderId="33" xfId="4985" applyFont="1" applyBorder="1" applyAlignment="1">
      <alignment horizontal="center" vertical="center" wrapText="1"/>
    </xf>
    <xf numFmtId="0" fontId="110" fillId="0" borderId="19" xfId="4985" applyFont="1" applyBorder="1" applyAlignment="1">
      <alignment horizontal="center" vertical="center" wrapText="1"/>
    </xf>
    <xf numFmtId="0" fontId="110" fillId="0" borderId="7" xfId="4985" applyFont="1" applyBorder="1" applyAlignment="1">
      <alignment horizontal="center" vertical="center" wrapText="1"/>
    </xf>
  </cellXfs>
  <cellStyles count="9498">
    <cellStyle name="_x0001_" xfId="1"/>
    <cellStyle name="# ##0" xfId="2"/>
    <cellStyle name="#,##0" xfId="3"/>
    <cellStyle name="%" xfId="4"/>
    <cellStyle name="??" xfId="5"/>
    <cellStyle name="?? [0.00]_ Att. 1- Cover" xfId="6"/>
    <cellStyle name="?? [0]" xfId="7"/>
    <cellStyle name="?_x001d_??%U©÷u&amp;H©÷9_x0008_? s_x000a__x0007__x0001__x0001_" xfId="8"/>
    <cellStyle name="?_x001d_??%U©÷u&amp;H©÷9_x0008_? s_x000a__x0007__x0001__x0001_ 10" xfId="9"/>
    <cellStyle name="?_x001d_??%U©÷u&amp;H©÷9_x0008_? s_x000a__x0007__x0001__x0001_ 10 2" xfId="6506"/>
    <cellStyle name="?_x001d_??%U©÷u&amp;H©÷9_x0008_? s_x000a__x0007__x0001__x0001_ 10 3" xfId="9123"/>
    <cellStyle name="?_x001d_??%U©÷u&amp;H©÷9_x0008_? s_x000a__x0007__x0001__x0001_ 10 4" xfId="9246"/>
    <cellStyle name="?_x001d_??%U©÷u&amp;H©÷9_x0008_? s_x000a__x0007__x0001__x0001_ 10 5" xfId="9372"/>
    <cellStyle name="?_x001d_??%U©÷u&amp;H©÷9_x0008_? s_x000a__x0007__x0001__x0001_ 10 6" xfId="9492"/>
    <cellStyle name="?_x001d_??%U©÷u&amp;H©÷9_x0008_? s_x000a__x0007__x0001__x0001_ 11" xfId="10"/>
    <cellStyle name="?_x001d_??%U©÷u&amp;H©÷9_x0008_? s_x000a__x0007__x0001__x0001_ 11 2" xfId="6507"/>
    <cellStyle name="?_x001d_??%U©÷u&amp;H©÷9_x0008_? s_x000a__x0007__x0001__x0001_ 11 3" xfId="9122"/>
    <cellStyle name="?_x001d_??%U©÷u&amp;H©÷9_x0008_? s_x000a__x0007__x0001__x0001_ 11 4" xfId="9245"/>
    <cellStyle name="?_x001d_??%U©÷u&amp;H©÷9_x0008_? s_x000a__x0007__x0001__x0001_ 11 5" xfId="9371"/>
    <cellStyle name="?_x001d_??%U©÷u&amp;H©÷9_x0008_? s_x000a__x0007__x0001__x0001_ 11 6" xfId="9491"/>
    <cellStyle name="?_x001d_??%U©÷u&amp;H©÷9_x0008_? s_x000a__x0007__x0001__x0001_ 12" xfId="11"/>
    <cellStyle name="?_x001d_??%U©÷u&amp;H©÷9_x0008_? s_x000a__x0007__x0001__x0001_ 12 2" xfId="6508"/>
    <cellStyle name="?_x001d_??%U©÷u&amp;H©÷9_x0008_? s_x000a__x0007__x0001__x0001_ 12 3" xfId="9121"/>
    <cellStyle name="?_x001d_??%U©÷u&amp;H©÷9_x0008_? s_x000a__x0007__x0001__x0001_ 12 4" xfId="9244"/>
    <cellStyle name="?_x001d_??%U©÷u&amp;H©÷9_x0008_? s_x000a__x0007__x0001__x0001_ 12 5" xfId="9370"/>
    <cellStyle name="?_x001d_??%U©÷u&amp;H©÷9_x0008_? s_x000a__x0007__x0001__x0001_ 12 6" xfId="9490"/>
    <cellStyle name="?_x001d_??%U©÷u&amp;H©÷9_x0008_? s_x000a__x0007__x0001__x0001_ 13" xfId="12"/>
    <cellStyle name="?_x001d_??%U©÷u&amp;H©÷9_x0008_? s_x000a__x0007__x0001__x0001_ 13 2" xfId="6509"/>
    <cellStyle name="?_x001d_??%U©÷u&amp;H©÷9_x0008_? s_x000a__x0007__x0001__x0001_ 13 3" xfId="9129"/>
    <cellStyle name="?_x001d_??%U©÷u&amp;H©÷9_x0008_? s_x000a__x0007__x0001__x0001_ 13 4" xfId="9252"/>
    <cellStyle name="?_x001d_??%U©÷u&amp;H©÷9_x0008_? s_x000a__x0007__x0001__x0001_ 13 5" xfId="9364"/>
    <cellStyle name="?_x001d_??%U©÷u&amp;H©÷9_x0008_? s_x000a__x0007__x0001__x0001_ 13 6" xfId="9484"/>
    <cellStyle name="?_x001d_??%U©÷u&amp;H©÷9_x0008_? s_x000a__x0007__x0001__x0001_ 14" xfId="13"/>
    <cellStyle name="?_x001d_??%U©÷u&amp;H©÷9_x0008_? s_x000a__x0007__x0001__x0001_ 14 2" xfId="6510"/>
    <cellStyle name="?_x001d_??%U©÷u&amp;H©÷9_x0008_? s_x000a__x0007__x0001__x0001_ 14 3" xfId="9128"/>
    <cellStyle name="?_x001d_??%U©÷u&amp;H©÷9_x0008_? s_x000a__x0007__x0001__x0001_ 14 4" xfId="9251"/>
    <cellStyle name="?_x001d_??%U©÷u&amp;H©÷9_x0008_? s_x000a__x0007__x0001__x0001_ 14 5" xfId="9363"/>
    <cellStyle name="?_x001d_??%U©÷u&amp;H©÷9_x0008_? s_x000a__x0007__x0001__x0001_ 14 6" xfId="9483"/>
    <cellStyle name="?_x001d_??%U©÷u&amp;H©÷9_x0008_? s_x000a__x0007__x0001__x0001_ 15" xfId="14"/>
    <cellStyle name="?_x001d_??%U©÷u&amp;H©÷9_x0008_? s_x000a__x0007__x0001__x0001_ 15 2" xfId="6511"/>
    <cellStyle name="?_x001d_??%U©÷u&amp;H©÷9_x0008_? s_x000a__x0007__x0001__x0001_ 15 3" xfId="9127"/>
    <cellStyle name="?_x001d_??%U©÷u&amp;H©÷9_x0008_? s_x000a__x0007__x0001__x0001_ 15 4" xfId="9250"/>
    <cellStyle name="?_x001d_??%U©÷u&amp;H©÷9_x0008_? s_x000a__x0007__x0001__x0001_ 15 5" xfId="9362"/>
    <cellStyle name="?_x001d_??%U©÷u&amp;H©÷9_x0008_? s_x000a__x0007__x0001__x0001_ 15 6" xfId="9482"/>
    <cellStyle name="?_x001d_??%U©÷u&amp;H©÷9_x0008_? s_x000a__x0007__x0001__x0001_ 16" xfId="15"/>
    <cellStyle name="?_x001d_??%U©÷u&amp;H©÷9_x0008_? s_x000a__x0007__x0001__x0001_ 16 2" xfId="6512"/>
    <cellStyle name="?_x001d_??%U©÷u&amp;H©÷9_x0008_? s_x000a__x0007__x0001__x0001_ 16 3" xfId="9126"/>
    <cellStyle name="?_x001d_??%U©÷u&amp;H©÷9_x0008_? s_x000a__x0007__x0001__x0001_ 16 4" xfId="9249"/>
    <cellStyle name="?_x001d_??%U©÷u&amp;H©÷9_x0008_? s_x000a__x0007__x0001__x0001_ 16 5" xfId="9361"/>
    <cellStyle name="?_x001d_??%U©÷u&amp;H©÷9_x0008_? s_x000a__x0007__x0001__x0001_ 16 6" xfId="9481"/>
    <cellStyle name="?_x001d_??%U©÷u&amp;H©÷9_x0008_? s_x000a__x0007__x0001__x0001_ 17" xfId="16"/>
    <cellStyle name="?_x001d_??%U©÷u&amp;H©÷9_x0008_? s_x000a__x0007__x0001__x0001_ 17 2" xfId="6513"/>
    <cellStyle name="?_x001d_??%U©÷u&amp;H©÷9_x0008_? s_x000a__x0007__x0001__x0001_ 17 3" xfId="9125"/>
    <cellStyle name="?_x001d_??%U©÷u&amp;H©÷9_x0008_? s_x000a__x0007__x0001__x0001_ 17 4" xfId="9248"/>
    <cellStyle name="?_x001d_??%U©÷u&amp;H©÷9_x0008_? s_x000a__x0007__x0001__x0001_ 17 5" xfId="9360"/>
    <cellStyle name="?_x001d_??%U©÷u&amp;H©÷9_x0008_? s_x000a__x0007__x0001__x0001_ 17 6" xfId="9480"/>
    <cellStyle name="?_x001d_??%U©÷u&amp;H©÷9_x0008_? s_x000a__x0007__x0001__x0001_ 18" xfId="17"/>
    <cellStyle name="?_x001d_??%U©÷u&amp;H©÷9_x0008_? s_x000a__x0007__x0001__x0001_ 18 2" xfId="6514"/>
    <cellStyle name="?_x001d_??%U©÷u&amp;H©÷9_x0008_? s_x000a__x0007__x0001__x0001_ 18 3" xfId="9120"/>
    <cellStyle name="?_x001d_??%U©÷u&amp;H©÷9_x0008_? s_x000a__x0007__x0001__x0001_ 18 4" xfId="9243"/>
    <cellStyle name="?_x001d_??%U©÷u&amp;H©÷9_x0008_? s_x000a__x0007__x0001__x0001_ 18 5" xfId="9369"/>
    <cellStyle name="?_x001d_??%U©÷u&amp;H©÷9_x0008_? s_x000a__x0007__x0001__x0001_ 18 6" xfId="9489"/>
    <cellStyle name="?_x001d_??%U©÷u&amp;H©÷9_x0008_? s_x000a__x0007__x0001__x0001_ 19" xfId="18"/>
    <cellStyle name="?_x001d_??%U©÷u&amp;H©÷9_x0008_? s_x000a__x0007__x0001__x0001_ 19 2" xfId="6515"/>
    <cellStyle name="?_x001d_??%U©÷u&amp;H©÷9_x0008_? s_x000a__x0007__x0001__x0001_ 19 3" xfId="9119"/>
    <cellStyle name="?_x001d_??%U©÷u&amp;H©÷9_x0008_? s_x000a__x0007__x0001__x0001_ 19 4" xfId="9242"/>
    <cellStyle name="?_x001d_??%U©÷u&amp;H©÷9_x0008_? s_x000a__x0007__x0001__x0001_ 19 5" xfId="9368"/>
    <cellStyle name="?_x001d_??%U©÷u&amp;H©÷9_x0008_? s_x000a__x0007__x0001__x0001_ 19 6" xfId="9488"/>
    <cellStyle name="?_x001d_??%U©÷u&amp;H©÷9_x0008_? s_x000a__x0007__x0001__x0001_ 2" xfId="19"/>
    <cellStyle name="?_x001d_??%U©÷u&amp;H©÷9_x0008_? s_x000a__x0007__x0001__x0001_ 2 2" xfId="6516"/>
    <cellStyle name="?_x001d_??%U©÷u&amp;H©÷9_x0008_? s_x000a__x0007__x0001__x0001_ 2 3" xfId="9118"/>
    <cellStyle name="?_x001d_??%U©÷u&amp;H©÷9_x0008_? s_x000a__x0007__x0001__x0001_ 2 4" xfId="9241"/>
    <cellStyle name="?_x001d_??%U©÷u&amp;H©÷9_x0008_? s_x000a__x0007__x0001__x0001_ 2 5" xfId="9367"/>
    <cellStyle name="?_x001d_??%U©÷u&amp;H©÷9_x0008_? s_x000a__x0007__x0001__x0001_ 2 6" xfId="9487"/>
    <cellStyle name="?_x001d_??%U©÷u&amp;H©÷9_x0008_? s_x000a__x0007__x0001__x0001_ 20" xfId="20"/>
    <cellStyle name="?_x001d_??%U©÷u&amp;H©÷9_x0008_? s_x000a__x0007__x0001__x0001_ 20 2" xfId="6517"/>
    <cellStyle name="?_x001d_??%U©÷u&amp;H©÷9_x0008_? s_x000a__x0007__x0001__x0001_ 20 3" xfId="9117"/>
    <cellStyle name="?_x001d_??%U©÷u&amp;H©÷9_x0008_? s_x000a__x0007__x0001__x0001_ 20 4" xfId="9240"/>
    <cellStyle name="?_x001d_??%U©÷u&amp;H©÷9_x0008_? s_x000a__x0007__x0001__x0001_ 20 5" xfId="9366"/>
    <cellStyle name="?_x001d_??%U©÷u&amp;H©÷9_x0008_? s_x000a__x0007__x0001__x0001_ 20 6" xfId="9486"/>
    <cellStyle name="?_x001d_??%U©÷u&amp;H©÷9_x0008_? s_x000a__x0007__x0001__x0001_ 21" xfId="21"/>
    <cellStyle name="?_x001d_??%U©÷u&amp;H©÷9_x0008_? s_x000a__x0007__x0001__x0001_ 21 2" xfId="6518"/>
    <cellStyle name="?_x001d_??%U©÷u&amp;H©÷9_x0008_? s_x000a__x0007__x0001__x0001_ 21 3" xfId="9116"/>
    <cellStyle name="?_x001d_??%U©÷u&amp;H©÷9_x0008_? s_x000a__x0007__x0001__x0001_ 21 4" xfId="9239"/>
    <cellStyle name="?_x001d_??%U©÷u&amp;H©÷9_x0008_? s_x000a__x0007__x0001__x0001_ 21 5" xfId="9365"/>
    <cellStyle name="?_x001d_??%U©÷u&amp;H©÷9_x0008_? s_x000a__x0007__x0001__x0001_ 21 6" xfId="9485"/>
    <cellStyle name="?_x001d_??%U©÷u&amp;H©÷9_x0008_? s_x000a__x0007__x0001__x0001_ 22" xfId="22"/>
    <cellStyle name="?_x001d_??%U©÷u&amp;H©÷9_x0008_? s_x000a__x0007__x0001__x0001_ 22 2" xfId="6519"/>
    <cellStyle name="?_x001d_??%U©÷u&amp;H©÷9_x0008_? s_x000a__x0007__x0001__x0001_ 22 3" xfId="9115"/>
    <cellStyle name="?_x001d_??%U©÷u&amp;H©÷9_x0008_? s_x000a__x0007__x0001__x0001_ 22 4" xfId="9238"/>
    <cellStyle name="?_x001d_??%U©÷u&amp;H©÷9_x0008_? s_x000a__x0007__x0001__x0001_ 22 5" xfId="9359"/>
    <cellStyle name="?_x001d_??%U©÷u&amp;H©÷9_x0008_? s_x000a__x0007__x0001__x0001_ 22 6" xfId="9479"/>
    <cellStyle name="?_x001d_??%U©÷u&amp;H©÷9_x0008_? s_x000a__x0007__x0001__x0001_ 23" xfId="23"/>
    <cellStyle name="?_x001d_??%U©÷u&amp;H©÷9_x0008_? s_x000a__x0007__x0001__x0001_ 23 2" xfId="6520"/>
    <cellStyle name="?_x001d_??%U©÷u&amp;H©÷9_x0008_? s_x000a__x0007__x0001__x0001_ 23 3" xfId="9114"/>
    <cellStyle name="?_x001d_??%U©÷u&amp;H©÷9_x0008_? s_x000a__x0007__x0001__x0001_ 23 4" xfId="9237"/>
    <cellStyle name="?_x001d_??%U©÷u&amp;H©÷9_x0008_? s_x000a__x0007__x0001__x0001_ 23 5" xfId="9358"/>
    <cellStyle name="?_x001d_??%U©÷u&amp;H©÷9_x0008_? s_x000a__x0007__x0001__x0001_ 23 6" xfId="9478"/>
    <cellStyle name="?_x001d_??%U©÷u&amp;H©÷9_x0008_? s_x000a__x0007__x0001__x0001_ 24" xfId="24"/>
    <cellStyle name="?_x001d_??%U©÷u&amp;H©÷9_x0008_? s_x000a__x0007__x0001__x0001_ 24 2" xfId="6521"/>
    <cellStyle name="?_x001d_??%U©÷u&amp;H©÷9_x0008_? s_x000a__x0007__x0001__x0001_ 24 3" xfId="9110"/>
    <cellStyle name="?_x001d_??%U©÷u&amp;H©÷9_x0008_? s_x000a__x0007__x0001__x0001_ 24 4" xfId="9233"/>
    <cellStyle name="?_x001d_??%U©÷u&amp;H©÷9_x0008_? s_x000a__x0007__x0001__x0001_ 24 5" xfId="9357"/>
    <cellStyle name="?_x001d_??%U©÷u&amp;H©÷9_x0008_? s_x000a__x0007__x0001__x0001_ 24 6" xfId="9477"/>
    <cellStyle name="?_x001d_??%U©÷u&amp;H©÷9_x0008_? s_x000a__x0007__x0001__x0001_ 25" xfId="25"/>
    <cellStyle name="?_x001d_??%U©÷u&amp;H©÷9_x0008_? s_x000a__x0007__x0001__x0001_ 25 2" xfId="6522"/>
    <cellStyle name="?_x001d_??%U©÷u&amp;H©÷9_x0008_? s_x000a__x0007__x0001__x0001_ 25 3" xfId="9113"/>
    <cellStyle name="?_x001d_??%U©÷u&amp;H©÷9_x0008_? s_x000a__x0007__x0001__x0001_ 25 4" xfId="9236"/>
    <cellStyle name="?_x001d_??%U©÷u&amp;H©÷9_x0008_? s_x000a__x0007__x0001__x0001_ 25 5" xfId="9356"/>
    <cellStyle name="?_x001d_??%U©÷u&amp;H©÷9_x0008_? s_x000a__x0007__x0001__x0001_ 25 6" xfId="9476"/>
    <cellStyle name="?_x001d_??%U©÷u&amp;H©÷9_x0008_? s_x000a__x0007__x0001__x0001_ 26" xfId="26"/>
    <cellStyle name="?_x001d_??%U©÷u&amp;H©÷9_x0008_? s_x000a__x0007__x0001__x0001_ 26 2" xfId="6523"/>
    <cellStyle name="?_x001d_??%U©÷u&amp;H©÷9_x0008_? s_x000a__x0007__x0001__x0001_ 26 3" xfId="9112"/>
    <cellStyle name="?_x001d_??%U©÷u&amp;H©÷9_x0008_? s_x000a__x0007__x0001__x0001_ 26 4" xfId="9235"/>
    <cellStyle name="?_x001d_??%U©÷u&amp;H©÷9_x0008_? s_x000a__x0007__x0001__x0001_ 26 5" xfId="9355"/>
    <cellStyle name="?_x001d_??%U©÷u&amp;H©÷9_x0008_? s_x000a__x0007__x0001__x0001_ 26 6" xfId="9475"/>
    <cellStyle name="?_x001d_??%U©÷u&amp;H©÷9_x0008_? s_x000a__x0007__x0001__x0001_ 27" xfId="27"/>
    <cellStyle name="?_x001d_??%U©÷u&amp;H©÷9_x0008_? s_x000a__x0007__x0001__x0001_ 27 2" xfId="6524"/>
    <cellStyle name="?_x001d_??%U©÷u&amp;H©÷9_x0008_? s_x000a__x0007__x0001__x0001_ 27 3" xfId="9111"/>
    <cellStyle name="?_x001d_??%U©÷u&amp;H©÷9_x0008_? s_x000a__x0007__x0001__x0001_ 27 4" xfId="9234"/>
    <cellStyle name="?_x001d_??%U©÷u&amp;H©÷9_x0008_? s_x000a__x0007__x0001__x0001_ 27 5" xfId="9354"/>
    <cellStyle name="?_x001d_??%U©÷u&amp;H©÷9_x0008_? s_x000a__x0007__x0001__x0001_ 27 6" xfId="9474"/>
    <cellStyle name="?_x001d_??%U©÷u&amp;H©÷9_x0008_? s_x000a__x0007__x0001__x0001_ 28" xfId="28"/>
    <cellStyle name="?_x001d_??%U©÷u&amp;H©÷9_x0008_? s_x000a__x0007__x0001__x0001_ 28 2" xfId="6525"/>
    <cellStyle name="?_x001d_??%U©÷u&amp;H©÷9_x0008_? s_x000a__x0007__x0001__x0001_ 28 3" xfId="9109"/>
    <cellStyle name="?_x001d_??%U©÷u&amp;H©÷9_x0008_? s_x000a__x0007__x0001__x0001_ 28 4" xfId="9232"/>
    <cellStyle name="?_x001d_??%U©÷u&amp;H©÷9_x0008_? s_x000a__x0007__x0001__x0001_ 28 5" xfId="9353"/>
    <cellStyle name="?_x001d_??%U©÷u&amp;H©÷9_x0008_? s_x000a__x0007__x0001__x0001_ 28 6" xfId="9473"/>
    <cellStyle name="?_x001d_??%U©÷u&amp;H©÷9_x0008_? s_x000a__x0007__x0001__x0001_ 29" xfId="29"/>
    <cellStyle name="?_x001d_??%U©÷u&amp;H©÷9_x0008_? s_x000a__x0007__x0001__x0001_ 29 2" xfId="6526"/>
    <cellStyle name="?_x001d_??%U©÷u&amp;H©÷9_x0008_? s_x000a__x0007__x0001__x0001_ 29 3" xfId="9108"/>
    <cellStyle name="?_x001d_??%U©÷u&amp;H©÷9_x0008_? s_x000a__x0007__x0001__x0001_ 29 4" xfId="9231"/>
    <cellStyle name="?_x001d_??%U©÷u&amp;H©÷9_x0008_? s_x000a__x0007__x0001__x0001_ 29 5" xfId="9349"/>
    <cellStyle name="?_x001d_??%U©÷u&amp;H©÷9_x0008_? s_x000a__x0007__x0001__x0001_ 29 6" xfId="9469"/>
    <cellStyle name="?_x001d_??%U©÷u&amp;H©÷9_x0008_? s_x000a__x0007__x0001__x0001_ 3" xfId="30"/>
    <cellStyle name="?_x001d_??%U©÷u&amp;H©÷9_x0008_? s_x000a__x0007__x0001__x0001_ 3 2" xfId="6527"/>
    <cellStyle name="?_x001d_??%U©÷u&amp;H©÷9_x0008_? s_x000a__x0007__x0001__x0001_ 3 3" xfId="9107"/>
    <cellStyle name="?_x001d_??%U©÷u&amp;H©÷9_x0008_? s_x000a__x0007__x0001__x0001_ 3 4" xfId="9230"/>
    <cellStyle name="?_x001d_??%U©÷u&amp;H©÷9_x0008_? s_x000a__x0007__x0001__x0001_ 3 5" xfId="9352"/>
    <cellStyle name="?_x001d_??%U©÷u&amp;H©÷9_x0008_? s_x000a__x0007__x0001__x0001_ 3 6" xfId="9472"/>
    <cellStyle name="?_x001d_??%U©÷u&amp;H©÷9_x0008_? s_x000a__x0007__x0001__x0001_ 30" xfId="31"/>
    <cellStyle name="?_x001d_??%U©÷u&amp;H©÷9_x0008_? s_x000a__x0007__x0001__x0001_ 30 2" xfId="6528"/>
    <cellStyle name="?_x001d_??%U©÷u&amp;H©÷9_x0008_? s_x000a__x0007__x0001__x0001_ 30 3" xfId="9106"/>
    <cellStyle name="?_x001d_??%U©÷u&amp;H©÷9_x0008_? s_x000a__x0007__x0001__x0001_ 30 4" xfId="9229"/>
    <cellStyle name="?_x001d_??%U©÷u&amp;H©÷9_x0008_? s_x000a__x0007__x0001__x0001_ 30 5" xfId="9351"/>
    <cellStyle name="?_x001d_??%U©÷u&amp;H©÷9_x0008_? s_x000a__x0007__x0001__x0001_ 30 6" xfId="9471"/>
    <cellStyle name="?_x001d_??%U©÷u&amp;H©÷9_x0008_? s_x000a__x0007__x0001__x0001_ 31" xfId="38"/>
    <cellStyle name="?_x001d_??%U©÷u&amp;H©÷9_x0008_? s_x000a__x0007__x0001__x0001_ 31 2" xfId="6535"/>
    <cellStyle name="?_x001d_??%U©÷u&amp;H©÷9_x0008_? s_x000a__x0007__x0001__x0001_ 31 3" xfId="9099"/>
    <cellStyle name="?_x001d_??%U©÷u&amp;H©÷9_x0008_? s_x000a__x0007__x0001__x0001_ 31 4" xfId="9222"/>
    <cellStyle name="?_x001d_??%U©÷u&amp;H©÷9_x0008_? s_x000a__x0007__x0001__x0001_ 31 5" xfId="9343"/>
    <cellStyle name="?_x001d_??%U©÷u&amp;H©÷9_x0008_? s_x000a__x0007__x0001__x0001_ 31 6" xfId="9463"/>
    <cellStyle name="?_x001d_??%U©÷u&amp;H©÷9_x0008_? s_x000a__x0007__x0001__x0001_ 32" xfId="39"/>
    <cellStyle name="?_x001d_??%U©÷u&amp;H©÷9_x0008_? s_x000a__x0007__x0001__x0001_ 32 2" xfId="6536"/>
    <cellStyle name="?_x001d_??%U©÷u&amp;H©÷9_x0008_? s_x000a__x0007__x0001__x0001_ 32 3" xfId="9098"/>
    <cellStyle name="?_x001d_??%U©÷u&amp;H©÷9_x0008_? s_x000a__x0007__x0001__x0001_ 32 4" xfId="9221"/>
    <cellStyle name="?_x001d_??%U©÷u&amp;H©÷9_x0008_? s_x000a__x0007__x0001__x0001_ 32 5" xfId="9342"/>
    <cellStyle name="?_x001d_??%U©÷u&amp;H©÷9_x0008_? s_x000a__x0007__x0001__x0001_ 32 6" xfId="9462"/>
    <cellStyle name="?_x001d_??%U©÷u&amp;H©÷9_x0008_? s_x000a__x0007__x0001__x0001_ 33" xfId="40"/>
    <cellStyle name="?_x001d_??%U©÷u&amp;H©÷9_x0008_? s_x000a__x0007__x0001__x0001_ 33 2" xfId="6537"/>
    <cellStyle name="?_x001d_??%U©÷u&amp;H©÷9_x0008_? s_x000a__x0007__x0001__x0001_ 33 3" xfId="9097"/>
    <cellStyle name="?_x001d_??%U©÷u&amp;H©÷9_x0008_? s_x000a__x0007__x0001__x0001_ 33 4" xfId="9220"/>
    <cellStyle name="?_x001d_??%U©÷u&amp;H©÷9_x0008_? s_x000a__x0007__x0001__x0001_ 33 5" xfId="9341"/>
    <cellStyle name="?_x001d_??%U©÷u&amp;H©÷9_x0008_? s_x000a__x0007__x0001__x0001_ 33 6" xfId="9461"/>
    <cellStyle name="?_x001d_??%U©÷u&amp;H©÷9_x0008_? s_x000a__x0007__x0001__x0001_ 34" xfId="6505"/>
    <cellStyle name="?_x001d_??%U©÷u&amp;H©÷9_x0008_? s_x000a__x0007__x0001__x0001_ 35" xfId="9124"/>
    <cellStyle name="?_x001d_??%U©÷u&amp;H©÷9_x0008_? s_x000a__x0007__x0001__x0001_ 36" xfId="9247"/>
    <cellStyle name="?_x001d_??%U©÷u&amp;H©÷9_x0008_? s_x000a__x0007__x0001__x0001_ 37" xfId="9373"/>
    <cellStyle name="?_x001d_??%U©÷u&amp;H©÷9_x0008_? s_x000a__x0007__x0001__x0001_ 38" xfId="9493"/>
    <cellStyle name="?_x001d_??%U©÷u&amp;H©÷9_x0008_? s_x000a__x0007__x0001__x0001_ 4" xfId="32"/>
    <cellStyle name="?_x001d_??%U©÷u&amp;H©÷9_x0008_? s_x000a__x0007__x0001__x0001_ 4 2" xfId="6529"/>
    <cellStyle name="?_x001d_??%U©÷u&amp;H©÷9_x0008_? s_x000a__x0007__x0001__x0001_ 4 3" xfId="9105"/>
    <cellStyle name="?_x001d_??%U©÷u&amp;H©÷9_x0008_? s_x000a__x0007__x0001__x0001_ 4 4" xfId="9228"/>
    <cellStyle name="?_x001d_??%U©÷u&amp;H©÷9_x0008_? s_x000a__x0007__x0001__x0001_ 4 5" xfId="9350"/>
    <cellStyle name="?_x001d_??%U©÷u&amp;H©÷9_x0008_? s_x000a__x0007__x0001__x0001_ 4 6" xfId="9470"/>
    <cellStyle name="?_x001d_??%U©÷u&amp;H©÷9_x0008_? s_x000a__x0007__x0001__x0001_ 5" xfId="33"/>
    <cellStyle name="?_x001d_??%U©÷u&amp;H©÷9_x0008_? s_x000a__x0007__x0001__x0001_ 5 2" xfId="6530"/>
    <cellStyle name="?_x001d_??%U©÷u&amp;H©÷9_x0008_? s_x000a__x0007__x0001__x0001_ 5 3" xfId="9104"/>
    <cellStyle name="?_x001d_??%U©÷u&amp;H©÷9_x0008_? s_x000a__x0007__x0001__x0001_ 5 4" xfId="9227"/>
    <cellStyle name="?_x001d_??%U©÷u&amp;H©÷9_x0008_? s_x000a__x0007__x0001__x0001_ 5 5" xfId="9348"/>
    <cellStyle name="?_x001d_??%U©÷u&amp;H©÷9_x0008_? s_x000a__x0007__x0001__x0001_ 5 6" xfId="9468"/>
    <cellStyle name="?_x001d_??%U©÷u&amp;H©÷9_x0008_? s_x000a__x0007__x0001__x0001_ 6" xfId="34"/>
    <cellStyle name="?_x001d_??%U©÷u&amp;H©÷9_x0008_? s_x000a__x0007__x0001__x0001_ 6 2" xfId="6531"/>
    <cellStyle name="?_x001d_??%U©÷u&amp;H©÷9_x0008_? s_x000a__x0007__x0001__x0001_ 6 3" xfId="9103"/>
    <cellStyle name="?_x001d_??%U©÷u&amp;H©÷9_x0008_? s_x000a__x0007__x0001__x0001_ 6 4" xfId="9226"/>
    <cellStyle name="?_x001d_??%U©÷u&amp;H©÷9_x0008_? s_x000a__x0007__x0001__x0001_ 6 5" xfId="9347"/>
    <cellStyle name="?_x001d_??%U©÷u&amp;H©÷9_x0008_? s_x000a__x0007__x0001__x0001_ 6 6" xfId="9467"/>
    <cellStyle name="?_x001d_??%U©÷u&amp;H©÷9_x0008_? s_x000a__x0007__x0001__x0001_ 7" xfId="35"/>
    <cellStyle name="?_x001d_??%U©÷u&amp;H©÷9_x0008_? s_x000a__x0007__x0001__x0001_ 7 2" xfId="6532"/>
    <cellStyle name="?_x001d_??%U©÷u&amp;H©÷9_x0008_? s_x000a__x0007__x0001__x0001_ 7 3" xfId="9102"/>
    <cellStyle name="?_x001d_??%U©÷u&amp;H©÷9_x0008_? s_x000a__x0007__x0001__x0001_ 7 4" xfId="9225"/>
    <cellStyle name="?_x001d_??%U©÷u&amp;H©÷9_x0008_? s_x000a__x0007__x0001__x0001_ 7 5" xfId="9346"/>
    <cellStyle name="?_x001d_??%U©÷u&amp;H©÷9_x0008_? s_x000a__x0007__x0001__x0001_ 7 6" xfId="9466"/>
    <cellStyle name="?_x001d_??%U©÷u&amp;H©÷9_x0008_? s_x000a__x0007__x0001__x0001_ 8" xfId="36"/>
    <cellStyle name="?_x001d_??%U©÷u&amp;H©÷9_x0008_? s_x000a__x0007__x0001__x0001_ 8 2" xfId="6533"/>
    <cellStyle name="?_x001d_??%U©÷u&amp;H©÷9_x0008_? s_x000a__x0007__x0001__x0001_ 8 3" xfId="9101"/>
    <cellStyle name="?_x001d_??%U©÷u&amp;H©÷9_x0008_? s_x000a__x0007__x0001__x0001_ 8 4" xfId="9224"/>
    <cellStyle name="?_x001d_??%U©÷u&amp;H©÷9_x0008_? s_x000a__x0007__x0001__x0001_ 8 5" xfId="9345"/>
    <cellStyle name="?_x001d_??%U©÷u&amp;H©÷9_x0008_? s_x000a__x0007__x0001__x0001_ 8 6" xfId="9465"/>
    <cellStyle name="?_x001d_??%U©÷u&amp;H©÷9_x0008_? s_x000a__x0007__x0001__x0001_ 9" xfId="37"/>
    <cellStyle name="?_x001d_??%U©÷u&amp;H©÷9_x0008_? s_x000a__x0007__x0001__x0001_ 9 2" xfId="6534"/>
    <cellStyle name="?_x001d_??%U©÷u&amp;H©÷9_x0008_? s_x000a__x0007__x0001__x0001_ 9 3" xfId="9100"/>
    <cellStyle name="?_x001d_??%U©÷u&amp;H©÷9_x0008_? s_x000a__x0007__x0001__x0001_ 9 4" xfId="9223"/>
    <cellStyle name="?_x001d_??%U©÷u&amp;H©÷9_x0008_? s_x000a__x0007__x0001__x0001_ 9 5" xfId="9344"/>
    <cellStyle name="?_x001d_??%U©÷u&amp;H©÷9_x0008_? s_x000a__x0007__x0001__x0001_ 9 6" xfId="9464"/>
    <cellStyle name="???? [0.00]_BE-BQ" xfId="41"/>
    <cellStyle name="??????" xfId="42"/>
    <cellStyle name="??????????????????? [0]_FTC_OFFER" xfId="43"/>
    <cellStyle name="???????????????????_FTC_OFFER" xfId="44"/>
    <cellStyle name="????[0]_Sheet1" xfId="45"/>
    <cellStyle name="????_BE-BQ" xfId="46"/>
    <cellStyle name="???[0]_?? DI" xfId="47"/>
    <cellStyle name="???_?? DI" xfId="48"/>
    <cellStyle name="??[0]_BRE" xfId="49"/>
    <cellStyle name="??_ ??? ???? " xfId="50"/>
    <cellStyle name="??A? [0]_laroux_1_¢¬???¢â? " xfId="51"/>
    <cellStyle name="??A?_laroux_1_¢¬???¢â? " xfId="52"/>
    <cellStyle name="?¡±¢¥?_?¨ù??¢´¢¥_¢¬???¢â? " xfId="53"/>
    <cellStyle name="?ðÇ%U?&amp;H?_x0008_?s_x000a__x0007__x0001__x0001_" xfId="54"/>
    <cellStyle name="?ðÇ%U?&amp;H?_x0008_?s_x000a__x0007__x0001__x0001_ 10" xfId="55"/>
    <cellStyle name="?ðÇ%U?&amp;H?_x0008_?s_x000a__x0007__x0001__x0001_ 10 2" xfId="6539"/>
    <cellStyle name="?ðÇ%U?&amp;H?_x0008_?s_x000a__x0007__x0001__x0001_ 10 3" xfId="9095"/>
    <cellStyle name="?ðÇ%U?&amp;H?_x0008_?s_x000a__x0007__x0001__x0001_ 10 4" xfId="9218"/>
    <cellStyle name="?ðÇ%U?&amp;H?_x0008_?s_x000a__x0007__x0001__x0001_ 10 5" xfId="9339"/>
    <cellStyle name="?ðÇ%U?&amp;H?_x0008_?s_x000a__x0007__x0001__x0001_ 10 6" xfId="9459"/>
    <cellStyle name="?ðÇ%U?&amp;H?_x0008_?s_x000a__x0007__x0001__x0001_ 11" xfId="56"/>
    <cellStyle name="?ðÇ%U?&amp;H?_x0008_?s_x000a__x0007__x0001__x0001_ 11 2" xfId="6540"/>
    <cellStyle name="?ðÇ%U?&amp;H?_x0008_?s_x000a__x0007__x0001__x0001_ 11 3" xfId="9094"/>
    <cellStyle name="?ðÇ%U?&amp;H?_x0008_?s_x000a__x0007__x0001__x0001_ 11 4" xfId="9217"/>
    <cellStyle name="?ðÇ%U?&amp;H?_x0008_?s_x000a__x0007__x0001__x0001_ 11 5" xfId="9338"/>
    <cellStyle name="?ðÇ%U?&amp;H?_x0008_?s_x000a__x0007__x0001__x0001_ 11 6" xfId="9458"/>
    <cellStyle name="?ðÇ%U?&amp;H?_x0008_?s_x000a__x0007__x0001__x0001_ 12" xfId="57"/>
    <cellStyle name="?ðÇ%U?&amp;H?_x0008_?s_x000a__x0007__x0001__x0001_ 12 2" xfId="6541"/>
    <cellStyle name="?ðÇ%U?&amp;H?_x0008_?s_x000a__x0007__x0001__x0001_ 12 3" xfId="9093"/>
    <cellStyle name="?ðÇ%U?&amp;H?_x0008_?s_x000a__x0007__x0001__x0001_ 12 4" xfId="9216"/>
    <cellStyle name="?ðÇ%U?&amp;H?_x0008_?s_x000a__x0007__x0001__x0001_ 12 5" xfId="9337"/>
    <cellStyle name="?ðÇ%U?&amp;H?_x0008_?s_x000a__x0007__x0001__x0001_ 12 6" xfId="9457"/>
    <cellStyle name="?ðÇ%U?&amp;H?_x0008_?s_x000a__x0007__x0001__x0001_ 13" xfId="58"/>
    <cellStyle name="?ðÇ%U?&amp;H?_x0008_?s_x000a__x0007__x0001__x0001_ 13 2" xfId="6542"/>
    <cellStyle name="?ðÇ%U?&amp;H?_x0008_?s_x000a__x0007__x0001__x0001_ 13 3" xfId="9092"/>
    <cellStyle name="?ðÇ%U?&amp;H?_x0008_?s_x000a__x0007__x0001__x0001_ 13 4" xfId="9215"/>
    <cellStyle name="?ðÇ%U?&amp;H?_x0008_?s_x000a__x0007__x0001__x0001_ 13 5" xfId="9336"/>
    <cellStyle name="?ðÇ%U?&amp;H?_x0008_?s_x000a__x0007__x0001__x0001_ 13 6" xfId="9456"/>
    <cellStyle name="?ðÇ%U?&amp;H?_x0008_?s_x000a__x0007__x0001__x0001_ 14" xfId="59"/>
    <cellStyle name="?ðÇ%U?&amp;H?_x0008_?s_x000a__x0007__x0001__x0001_ 14 2" xfId="6543"/>
    <cellStyle name="?ðÇ%U?&amp;H?_x0008_?s_x000a__x0007__x0001__x0001_ 14 3" xfId="9091"/>
    <cellStyle name="?ðÇ%U?&amp;H?_x0008_?s_x000a__x0007__x0001__x0001_ 14 4" xfId="9214"/>
    <cellStyle name="?ðÇ%U?&amp;H?_x0008_?s_x000a__x0007__x0001__x0001_ 14 5" xfId="9335"/>
    <cellStyle name="?ðÇ%U?&amp;H?_x0008_?s_x000a__x0007__x0001__x0001_ 14 6" xfId="9455"/>
    <cellStyle name="?ðÇ%U?&amp;H?_x0008_?s_x000a__x0007__x0001__x0001_ 15" xfId="60"/>
    <cellStyle name="?ðÇ%U?&amp;H?_x0008_?s_x000a__x0007__x0001__x0001_ 15 2" xfId="6544"/>
    <cellStyle name="?ðÇ%U?&amp;H?_x0008_?s_x000a__x0007__x0001__x0001_ 15 3" xfId="9090"/>
    <cellStyle name="?ðÇ%U?&amp;H?_x0008_?s_x000a__x0007__x0001__x0001_ 15 4" xfId="9213"/>
    <cellStyle name="?ðÇ%U?&amp;H?_x0008_?s_x000a__x0007__x0001__x0001_ 15 5" xfId="9334"/>
    <cellStyle name="?ðÇ%U?&amp;H?_x0008_?s_x000a__x0007__x0001__x0001_ 15 6" xfId="9454"/>
    <cellStyle name="?ðÇ%U?&amp;H?_x0008_?s_x000a__x0007__x0001__x0001_ 16" xfId="61"/>
    <cellStyle name="?ðÇ%U?&amp;H?_x0008_?s_x000a__x0007__x0001__x0001_ 16 2" xfId="6545"/>
    <cellStyle name="?ðÇ%U?&amp;H?_x0008_?s_x000a__x0007__x0001__x0001_ 16 3" xfId="9089"/>
    <cellStyle name="?ðÇ%U?&amp;H?_x0008_?s_x000a__x0007__x0001__x0001_ 16 4" xfId="9212"/>
    <cellStyle name="?ðÇ%U?&amp;H?_x0008_?s_x000a__x0007__x0001__x0001_ 16 5" xfId="9333"/>
    <cellStyle name="?ðÇ%U?&amp;H?_x0008_?s_x000a__x0007__x0001__x0001_ 16 6" xfId="9453"/>
    <cellStyle name="?ðÇ%U?&amp;H?_x0008_?s_x000a__x0007__x0001__x0001_ 17" xfId="62"/>
    <cellStyle name="?ðÇ%U?&amp;H?_x0008_?s_x000a__x0007__x0001__x0001_ 17 2" xfId="6546"/>
    <cellStyle name="?ðÇ%U?&amp;H?_x0008_?s_x000a__x0007__x0001__x0001_ 17 3" xfId="9088"/>
    <cellStyle name="?ðÇ%U?&amp;H?_x0008_?s_x000a__x0007__x0001__x0001_ 17 4" xfId="9211"/>
    <cellStyle name="?ðÇ%U?&amp;H?_x0008_?s_x000a__x0007__x0001__x0001_ 17 5" xfId="9332"/>
    <cellStyle name="?ðÇ%U?&amp;H?_x0008_?s_x000a__x0007__x0001__x0001_ 17 6" xfId="9452"/>
    <cellStyle name="?ðÇ%U?&amp;H?_x0008_?s_x000a__x0007__x0001__x0001_ 18" xfId="63"/>
    <cellStyle name="?ðÇ%U?&amp;H?_x0008_?s_x000a__x0007__x0001__x0001_ 18 2" xfId="6547"/>
    <cellStyle name="?ðÇ%U?&amp;H?_x0008_?s_x000a__x0007__x0001__x0001_ 18 3" xfId="9087"/>
    <cellStyle name="?ðÇ%U?&amp;H?_x0008_?s_x000a__x0007__x0001__x0001_ 18 4" xfId="9210"/>
    <cellStyle name="?ðÇ%U?&amp;H?_x0008_?s_x000a__x0007__x0001__x0001_ 18 5" xfId="9331"/>
    <cellStyle name="?ðÇ%U?&amp;H?_x0008_?s_x000a__x0007__x0001__x0001_ 18 6" xfId="9451"/>
    <cellStyle name="?ðÇ%U?&amp;H?_x0008_?s_x000a__x0007__x0001__x0001_ 19" xfId="64"/>
    <cellStyle name="?ðÇ%U?&amp;H?_x0008_?s_x000a__x0007__x0001__x0001_ 19 2" xfId="6548"/>
    <cellStyle name="?ðÇ%U?&amp;H?_x0008_?s_x000a__x0007__x0001__x0001_ 19 3" xfId="9086"/>
    <cellStyle name="?ðÇ%U?&amp;H?_x0008_?s_x000a__x0007__x0001__x0001_ 19 4" xfId="9209"/>
    <cellStyle name="?ðÇ%U?&amp;H?_x0008_?s_x000a__x0007__x0001__x0001_ 19 5" xfId="9330"/>
    <cellStyle name="?ðÇ%U?&amp;H?_x0008_?s_x000a__x0007__x0001__x0001_ 19 6" xfId="9450"/>
    <cellStyle name="?ðÇ%U?&amp;H?_x0008_?s_x000a__x0007__x0001__x0001_ 2" xfId="65"/>
    <cellStyle name="?ðÇ%U?&amp;H?_x0008_?s_x000a__x0007__x0001__x0001_ 2 2" xfId="6549"/>
    <cellStyle name="?ðÇ%U?&amp;H?_x0008_?s_x000a__x0007__x0001__x0001_ 2 3" xfId="9085"/>
    <cellStyle name="?ðÇ%U?&amp;H?_x0008_?s_x000a__x0007__x0001__x0001_ 2 4" xfId="9208"/>
    <cellStyle name="?ðÇ%U?&amp;H?_x0008_?s_x000a__x0007__x0001__x0001_ 2 5" xfId="9329"/>
    <cellStyle name="?ðÇ%U?&amp;H?_x0008_?s_x000a__x0007__x0001__x0001_ 2 6" xfId="9449"/>
    <cellStyle name="?ðÇ%U?&amp;H?_x0008_?s_x000a__x0007__x0001__x0001_ 20" xfId="66"/>
    <cellStyle name="?ðÇ%U?&amp;H?_x0008_?s_x000a__x0007__x0001__x0001_ 20 2" xfId="6550"/>
    <cellStyle name="?ðÇ%U?&amp;H?_x0008_?s_x000a__x0007__x0001__x0001_ 20 3" xfId="9084"/>
    <cellStyle name="?ðÇ%U?&amp;H?_x0008_?s_x000a__x0007__x0001__x0001_ 20 4" xfId="9207"/>
    <cellStyle name="?ðÇ%U?&amp;H?_x0008_?s_x000a__x0007__x0001__x0001_ 20 5" xfId="9328"/>
    <cellStyle name="?ðÇ%U?&amp;H?_x0008_?s_x000a__x0007__x0001__x0001_ 20 6" xfId="9448"/>
    <cellStyle name="?ðÇ%U?&amp;H?_x0008_?s_x000a__x0007__x0001__x0001_ 21" xfId="67"/>
    <cellStyle name="?ðÇ%U?&amp;H?_x0008_?s_x000a__x0007__x0001__x0001_ 21 2" xfId="6551"/>
    <cellStyle name="?ðÇ%U?&amp;H?_x0008_?s_x000a__x0007__x0001__x0001_ 21 3" xfId="9083"/>
    <cellStyle name="?ðÇ%U?&amp;H?_x0008_?s_x000a__x0007__x0001__x0001_ 21 4" xfId="9206"/>
    <cellStyle name="?ðÇ%U?&amp;H?_x0008_?s_x000a__x0007__x0001__x0001_ 21 5" xfId="9327"/>
    <cellStyle name="?ðÇ%U?&amp;H?_x0008_?s_x000a__x0007__x0001__x0001_ 21 6" xfId="9447"/>
    <cellStyle name="?ðÇ%U?&amp;H?_x0008_?s_x000a__x0007__x0001__x0001_ 22" xfId="68"/>
    <cellStyle name="?ðÇ%U?&amp;H?_x0008_?s_x000a__x0007__x0001__x0001_ 22 2" xfId="6552"/>
    <cellStyle name="?ðÇ%U?&amp;H?_x0008_?s_x000a__x0007__x0001__x0001_ 22 3" xfId="9082"/>
    <cellStyle name="?ðÇ%U?&amp;H?_x0008_?s_x000a__x0007__x0001__x0001_ 22 4" xfId="9205"/>
    <cellStyle name="?ðÇ%U?&amp;H?_x0008_?s_x000a__x0007__x0001__x0001_ 22 5" xfId="9326"/>
    <cellStyle name="?ðÇ%U?&amp;H?_x0008_?s_x000a__x0007__x0001__x0001_ 22 6" xfId="9446"/>
    <cellStyle name="?ðÇ%U?&amp;H?_x0008_?s_x000a__x0007__x0001__x0001_ 23" xfId="69"/>
    <cellStyle name="?ðÇ%U?&amp;H?_x0008_?s_x000a__x0007__x0001__x0001_ 23 2" xfId="6553"/>
    <cellStyle name="?ðÇ%U?&amp;H?_x0008_?s_x000a__x0007__x0001__x0001_ 23 3" xfId="9081"/>
    <cellStyle name="?ðÇ%U?&amp;H?_x0008_?s_x000a__x0007__x0001__x0001_ 23 4" xfId="9204"/>
    <cellStyle name="?ðÇ%U?&amp;H?_x0008_?s_x000a__x0007__x0001__x0001_ 23 5" xfId="9325"/>
    <cellStyle name="?ðÇ%U?&amp;H?_x0008_?s_x000a__x0007__x0001__x0001_ 23 6" xfId="9445"/>
    <cellStyle name="?ðÇ%U?&amp;H?_x0008_?s_x000a__x0007__x0001__x0001_ 24" xfId="70"/>
    <cellStyle name="?ðÇ%U?&amp;H?_x0008_?s_x000a__x0007__x0001__x0001_ 24 2" xfId="6554"/>
    <cellStyle name="?ðÇ%U?&amp;H?_x0008_?s_x000a__x0007__x0001__x0001_ 24 3" xfId="9080"/>
    <cellStyle name="?ðÇ%U?&amp;H?_x0008_?s_x000a__x0007__x0001__x0001_ 24 4" xfId="9203"/>
    <cellStyle name="?ðÇ%U?&amp;H?_x0008_?s_x000a__x0007__x0001__x0001_ 24 5" xfId="9324"/>
    <cellStyle name="?ðÇ%U?&amp;H?_x0008_?s_x000a__x0007__x0001__x0001_ 24 6" xfId="9444"/>
    <cellStyle name="?ðÇ%U?&amp;H?_x0008_?s_x000a__x0007__x0001__x0001_ 25" xfId="71"/>
    <cellStyle name="?ðÇ%U?&amp;H?_x0008_?s_x000a__x0007__x0001__x0001_ 25 2" xfId="6555"/>
    <cellStyle name="?ðÇ%U?&amp;H?_x0008_?s_x000a__x0007__x0001__x0001_ 25 3" xfId="9079"/>
    <cellStyle name="?ðÇ%U?&amp;H?_x0008_?s_x000a__x0007__x0001__x0001_ 25 4" xfId="9202"/>
    <cellStyle name="?ðÇ%U?&amp;H?_x0008_?s_x000a__x0007__x0001__x0001_ 25 5" xfId="9323"/>
    <cellStyle name="?ðÇ%U?&amp;H?_x0008_?s_x000a__x0007__x0001__x0001_ 25 6" xfId="9443"/>
    <cellStyle name="?ðÇ%U?&amp;H?_x0008_?s_x000a__x0007__x0001__x0001_ 26" xfId="72"/>
    <cellStyle name="?ðÇ%U?&amp;H?_x0008_?s_x000a__x0007__x0001__x0001_ 26 2" xfId="6556"/>
    <cellStyle name="?ðÇ%U?&amp;H?_x0008_?s_x000a__x0007__x0001__x0001_ 26 3" xfId="9078"/>
    <cellStyle name="?ðÇ%U?&amp;H?_x0008_?s_x000a__x0007__x0001__x0001_ 26 4" xfId="9201"/>
    <cellStyle name="?ðÇ%U?&amp;H?_x0008_?s_x000a__x0007__x0001__x0001_ 26 5" xfId="9322"/>
    <cellStyle name="?ðÇ%U?&amp;H?_x0008_?s_x000a__x0007__x0001__x0001_ 26 6" xfId="9442"/>
    <cellStyle name="?ðÇ%U?&amp;H?_x0008_?s_x000a__x0007__x0001__x0001_ 27" xfId="73"/>
    <cellStyle name="?ðÇ%U?&amp;H?_x0008_?s_x000a__x0007__x0001__x0001_ 27 2" xfId="6557"/>
    <cellStyle name="?ðÇ%U?&amp;H?_x0008_?s_x000a__x0007__x0001__x0001_ 27 3" xfId="9077"/>
    <cellStyle name="?ðÇ%U?&amp;H?_x0008_?s_x000a__x0007__x0001__x0001_ 27 4" xfId="9200"/>
    <cellStyle name="?ðÇ%U?&amp;H?_x0008_?s_x000a__x0007__x0001__x0001_ 27 5" xfId="9321"/>
    <cellStyle name="?ðÇ%U?&amp;H?_x0008_?s_x000a__x0007__x0001__x0001_ 27 6" xfId="9441"/>
    <cellStyle name="?ðÇ%U?&amp;H?_x0008_?s_x000a__x0007__x0001__x0001_ 28" xfId="74"/>
    <cellStyle name="?ðÇ%U?&amp;H?_x0008_?s_x000a__x0007__x0001__x0001_ 28 2" xfId="6558"/>
    <cellStyle name="?ðÇ%U?&amp;H?_x0008_?s_x000a__x0007__x0001__x0001_ 28 3" xfId="9076"/>
    <cellStyle name="?ðÇ%U?&amp;H?_x0008_?s_x000a__x0007__x0001__x0001_ 28 4" xfId="9199"/>
    <cellStyle name="?ðÇ%U?&amp;H?_x0008_?s_x000a__x0007__x0001__x0001_ 28 5" xfId="9320"/>
    <cellStyle name="?ðÇ%U?&amp;H?_x0008_?s_x000a__x0007__x0001__x0001_ 28 6" xfId="9440"/>
    <cellStyle name="?ðÇ%U?&amp;H?_x0008_?s_x000a__x0007__x0001__x0001_ 29" xfId="75"/>
    <cellStyle name="?ðÇ%U?&amp;H?_x0008_?s_x000a__x0007__x0001__x0001_ 29 2" xfId="6559"/>
    <cellStyle name="?ðÇ%U?&amp;H?_x0008_?s_x000a__x0007__x0001__x0001_ 29 3" xfId="9075"/>
    <cellStyle name="?ðÇ%U?&amp;H?_x0008_?s_x000a__x0007__x0001__x0001_ 29 4" xfId="9198"/>
    <cellStyle name="?ðÇ%U?&amp;H?_x0008_?s_x000a__x0007__x0001__x0001_ 29 5" xfId="9319"/>
    <cellStyle name="?ðÇ%U?&amp;H?_x0008_?s_x000a__x0007__x0001__x0001_ 29 6" xfId="9439"/>
    <cellStyle name="?ðÇ%U?&amp;H?_x0008_?s_x000a__x0007__x0001__x0001_ 3" xfId="76"/>
    <cellStyle name="?ðÇ%U?&amp;H?_x0008_?s_x000a__x0007__x0001__x0001_ 3 2" xfId="6560"/>
    <cellStyle name="?ðÇ%U?&amp;H?_x0008_?s_x000a__x0007__x0001__x0001_ 3 3" xfId="9074"/>
    <cellStyle name="?ðÇ%U?&amp;H?_x0008_?s_x000a__x0007__x0001__x0001_ 3 4" xfId="9197"/>
    <cellStyle name="?ðÇ%U?&amp;H?_x0008_?s_x000a__x0007__x0001__x0001_ 3 5" xfId="9318"/>
    <cellStyle name="?ðÇ%U?&amp;H?_x0008_?s_x000a__x0007__x0001__x0001_ 3 6" xfId="9438"/>
    <cellStyle name="?ðÇ%U?&amp;H?_x0008_?s_x000a__x0007__x0001__x0001_ 30" xfId="77"/>
    <cellStyle name="?ðÇ%U?&amp;H?_x0008_?s_x000a__x0007__x0001__x0001_ 30 2" xfId="6561"/>
    <cellStyle name="?ðÇ%U?&amp;H?_x0008_?s_x000a__x0007__x0001__x0001_ 30 3" xfId="9073"/>
    <cellStyle name="?ðÇ%U?&amp;H?_x0008_?s_x000a__x0007__x0001__x0001_ 30 4" xfId="9196"/>
    <cellStyle name="?ðÇ%U?&amp;H?_x0008_?s_x000a__x0007__x0001__x0001_ 30 5" xfId="9317"/>
    <cellStyle name="?ðÇ%U?&amp;H?_x0008_?s_x000a__x0007__x0001__x0001_ 30 6" xfId="9437"/>
    <cellStyle name="?ðÇ%U?&amp;H?_x0008_?s_x000a__x0007__x0001__x0001_ 31" xfId="78"/>
    <cellStyle name="?ðÇ%U?&amp;H?_x0008_?s_x000a__x0007__x0001__x0001_ 31 2" xfId="6562"/>
    <cellStyle name="?ðÇ%U?&amp;H?_x0008_?s_x000a__x0007__x0001__x0001_ 31 3" xfId="9072"/>
    <cellStyle name="?ðÇ%U?&amp;H?_x0008_?s_x000a__x0007__x0001__x0001_ 31 4" xfId="9195"/>
    <cellStyle name="?ðÇ%U?&amp;H?_x0008_?s_x000a__x0007__x0001__x0001_ 31 5" xfId="9316"/>
    <cellStyle name="?ðÇ%U?&amp;H?_x0008_?s_x000a__x0007__x0001__x0001_ 31 6" xfId="9436"/>
    <cellStyle name="?ðÇ%U?&amp;H?_x0008_?s_x000a__x0007__x0001__x0001_ 32" xfId="79"/>
    <cellStyle name="?ðÇ%U?&amp;H?_x0008_?s_x000a__x0007__x0001__x0001_ 32 2" xfId="6563"/>
    <cellStyle name="?ðÇ%U?&amp;H?_x0008_?s_x000a__x0007__x0001__x0001_ 32 3" xfId="9071"/>
    <cellStyle name="?ðÇ%U?&amp;H?_x0008_?s_x000a__x0007__x0001__x0001_ 32 4" xfId="9194"/>
    <cellStyle name="?ðÇ%U?&amp;H?_x0008_?s_x000a__x0007__x0001__x0001_ 32 5" xfId="9315"/>
    <cellStyle name="?ðÇ%U?&amp;H?_x0008_?s_x000a__x0007__x0001__x0001_ 32 6" xfId="9435"/>
    <cellStyle name="?ðÇ%U?&amp;H?_x0008_?s_x000a__x0007__x0001__x0001_ 33" xfId="80"/>
    <cellStyle name="?ðÇ%U?&amp;H?_x0008_?s_x000a__x0007__x0001__x0001_ 33 2" xfId="6564"/>
    <cellStyle name="?ðÇ%U?&amp;H?_x0008_?s_x000a__x0007__x0001__x0001_ 33 3" xfId="9070"/>
    <cellStyle name="?ðÇ%U?&amp;H?_x0008_?s_x000a__x0007__x0001__x0001_ 33 4" xfId="9193"/>
    <cellStyle name="?ðÇ%U?&amp;H?_x0008_?s_x000a__x0007__x0001__x0001_ 33 5" xfId="9314"/>
    <cellStyle name="?ðÇ%U?&amp;H?_x0008_?s_x000a__x0007__x0001__x0001_ 33 6" xfId="9434"/>
    <cellStyle name="?ðÇ%U?&amp;H?_x0008_?s_x000a__x0007__x0001__x0001_ 34" xfId="6538"/>
    <cellStyle name="?ðÇ%U?&amp;H?_x0008_?s_x000a__x0007__x0001__x0001_ 35" xfId="9096"/>
    <cellStyle name="?ðÇ%U?&amp;H?_x0008_?s_x000a__x0007__x0001__x0001_ 36" xfId="9219"/>
    <cellStyle name="?ðÇ%U?&amp;H?_x0008_?s_x000a__x0007__x0001__x0001_ 37" xfId="9340"/>
    <cellStyle name="?ðÇ%U?&amp;H?_x0008_?s_x000a__x0007__x0001__x0001_ 38" xfId="9460"/>
    <cellStyle name="?ðÇ%U?&amp;H?_x0008_?s_x000a__x0007__x0001__x0001_ 4" xfId="81"/>
    <cellStyle name="?ðÇ%U?&amp;H?_x0008_?s_x000a__x0007__x0001__x0001_ 4 2" xfId="6565"/>
    <cellStyle name="?ðÇ%U?&amp;H?_x0008_?s_x000a__x0007__x0001__x0001_ 4 3" xfId="9069"/>
    <cellStyle name="?ðÇ%U?&amp;H?_x0008_?s_x000a__x0007__x0001__x0001_ 4 4" xfId="9192"/>
    <cellStyle name="?ðÇ%U?&amp;H?_x0008_?s_x000a__x0007__x0001__x0001_ 4 5" xfId="9313"/>
    <cellStyle name="?ðÇ%U?&amp;H?_x0008_?s_x000a__x0007__x0001__x0001_ 4 6" xfId="9433"/>
    <cellStyle name="?ðÇ%U?&amp;H?_x0008_?s_x000a__x0007__x0001__x0001_ 5" xfId="82"/>
    <cellStyle name="?ðÇ%U?&amp;H?_x0008_?s_x000a__x0007__x0001__x0001_ 5 2" xfId="6566"/>
    <cellStyle name="?ðÇ%U?&amp;H?_x0008_?s_x000a__x0007__x0001__x0001_ 5 3" xfId="9068"/>
    <cellStyle name="?ðÇ%U?&amp;H?_x0008_?s_x000a__x0007__x0001__x0001_ 5 4" xfId="9191"/>
    <cellStyle name="?ðÇ%U?&amp;H?_x0008_?s_x000a__x0007__x0001__x0001_ 5 5" xfId="9312"/>
    <cellStyle name="?ðÇ%U?&amp;H?_x0008_?s_x000a__x0007__x0001__x0001_ 5 6" xfId="9432"/>
    <cellStyle name="?ðÇ%U?&amp;H?_x0008_?s_x000a__x0007__x0001__x0001_ 6" xfId="83"/>
    <cellStyle name="?ðÇ%U?&amp;H?_x0008_?s_x000a__x0007__x0001__x0001_ 6 2" xfId="6567"/>
    <cellStyle name="?ðÇ%U?&amp;H?_x0008_?s_x000a__x0007__x0001__x0001_ 6 3" xfId="9067"/>
    <cellStyle name="?ðÇ%U?&amp;H?_x0008_?s_x000a__x0007__x0001__x0001_ 6 4" xfId="9190"/>
    <cellStyle name="?ðÇ%U?&amp;H?_x0008_?s_x000a__x0007__x0001__x0001_ 6 5" xfId="9311"/>
    <cellStyle name="?ðÇ%U?&amp;H?_x0008_?s_x000a__x0007__x0001__x0001_ 6 6" xfId="9431"/>
    <cellStyle name="?ðÇ%U?&amp;H?_x0008_?s_x000a__x0007__x0001__x0001_ 7" xfId="84"/>
    <cellStyle name="?ðÇ%U?&amp;H?_x0008_?s_x000a__x0007__x0001__x0001_ 7 2" xfId="6568"/>
    <cellStyle name="?ðÇ%U?&amp;H?_x0008_?s_x000a__x0007__x0001__x0001_ 7 3" xfId="9066"/>
    <cellStyle name="?ðÇ%U?&amp;H?_x0008_?s_x000a__x0007__x0001__x0001_ 7 4" xfId="9189"/>
    <cellStyle name="?ðÇ%U?&amp;H?_x0008_?s_x000a__x0007__x0001__x0001_ 7 5" xfId="9310"/>
    <cellStyle name="?ðÇ%U?&amp;H?_x0008_?s_x000a__x0007__x0001__x0001_ 7 6" xfId="9430"/>
    <cellStyle name="?ðÇ%U?&amp;H?_x0008_?s_x000a__x0007__x0001__x0001_ 8" xfId="85"/>
    <cellStyle name="?ðÇ%U?&amp;H?_x0008_?s_x000a__x0007__x0001__x0001_ 8 2" xfId="6569"/>
    <cellStyle name="?ðÇ%U?&amp;H?_x0008_?s_x000a__x0007__x0001__x0001_ 8 3" xfId="9065"/>
    <cellStyle name="?ðÇ%U?&amp;H?_x0008_?s_x000a__x0007__x0001__x0001_ 8 4" xfId="9188"/>
    <cellStyle name="?ðÇ%U?&amp;H?_x0008_?s_x000a__x0007__x0001__x0001_ 8 5" xfId="9309"/>
    <cellStyle name="?ðÇ%U?&amp;H?_x0008_?s_x000a__x0007__x0001__x0001_ 8 6" xfId="9429"/>
    <cellStyle name="?ðÇ%U?&amp;H?_x0008_?s_x000a__x0007__x0001__x0001_ 9" xfId="86"/>
    <cellStyle name="?ðÇ%U?&amp;H?_x0008_?s_x000a__x0007__x0001__x0001_ 9 2" xfId="6570"/>
    <cellStyle name="?ðÇ%U?&amp;H?_x0008_?s_x000a__x0007__x0001__x0001_ 9 3" xfId="9064"/>
    <cellStyle name="?ðÇ%U?&amp;H?_x0008_?s_x000a__x0007__x0001__x0001_ 9 4" xfId="9187"/>
    <cellStyle name="?ðÇ%U?&amp;H?_x0008_?s_x000a__x0007__x0001__x0001_ 9 5" xfId="9308"/>
    <cellStyle name="?ðÇ%U?&amp;H?_x0008_?s_x000a__x0007__x0001__x0001_ 9 6" xfId="9428"/>
    <cellStyle name="_?_BOOKSHIP" xfId="87"/>
    <cellStyle name="__ [0.00]_PRODUCT DETAIL Q1" xfId="88"/>
    <cellStyle name="__ [0]_1202" xfId="89"/>
    <cellStyle name="__ [0]_1202 2" xfId="6571"/>
    <cellStyle name="__ [0]_1202 3" xfId="9063"/>
    <cellStyle name="__ [0]_1202 4" xfId="9186"/>
    <cellStyle name="__ [0]_1202 5" xfId="9307"/>
    <cellStyle name="__ [0]_1202 6" xfId="9427"/>
    <cellStyle name="___(____)______" xfId="90"/>
    <cellStyle name="____ [0.00]_PRODUCT DETAIL Q1" xfId="91"/>
    <cellStyle name="_____PRODUCT DETAIL Q1" xfId="92"/>
    <cellStyle name="____HOBONG" xfId="93"/>
    <cellStyle name="____HOBONG 2" xfId="6572"/>
    <cellStyle name="____HOBONG 3" xfId="9062"/>
    <cellStyle name="____HOBONG 4" xfId="9185"/>
    <cellStyle name="____HOBONG 5" xfId="9306"/>
    <cellStyle name="____HOBONG 6" xfId="9426"/>
    <cellStyle name="___1202" xfId="94"/>
    <cellStyle name="___1202 2" xfId="6573"/>
    <cellStyle name="___1202 3" xfId="9061"/>
    <cellStyle name="___1202 4" xfId="9184"/>
    <cellStyle name="___1202 5" xfId="9305"/>
    <cellStyle name="___1202 6" xfId="9425"/>
    <cellStyle name="___1202_KOMORI 1" xfId="95"/>
    <cellStyle name="___kc-elec system check list" xfId="96"/>
    <cellStyle name="___kc-elec system check list 2" xfId="6574"/>
    <cellStyle name="___kc-elec system check list 3" xfId="9060"/>
    <cellStyle name="___kc-elec system check list 4" xfId="9183"/>
    <cellStyle name="___kc-elec system check list 5" xfId="9304"/>
    <cellStyle name="___kc-elec system check list 6" xfId="9424"/>
    <cellStyle name="___PRODUCT DETAIL Q1" xfId="97"/>
    <cellStyle name="_4.BCTC-2007" xfId="98"/>
    <cellStyle name="_4.BCTC-2007 2" xfId="6575"/>
    <cellStyle name="_4.BCTC-2007 3" xfId="9059"/>
    <cellStyle name="_4.BCTC-2007 4" xfId="9182"/>
    <cellStyle name="_4.BCTC-2007 5" xfId="9303"/>
    <cellStyle name="_4.BCTC-2007 6" xfId="9423"/>
    <cellStyle name="_4.BCTC-2007vacom-gui KH" xfId="99"/>
    <cellStyle name="_4.BCTC-2007vacom-gui KH 2" xfId="6576"/>
    <cellStyle name="_4.BCTC-2007vacom-gui KH 3" xfId="9058"/>
    <cellStyle name="_4.BCTC-2007vacom-gui KH 4" xfId="9181"/>
    <cellStyle name="_4.BCTC-2007vacom-gui KH 5" xfId="9302"/>
    <cellStyle name="_4.BCTC-2007vacom-gui KH 6" xfId="9422"/>
    <cellStyle name="_Ban giao nhan Bang tai dot 1" xfId="100"/>
    <cellStyle name="_bang CDKT (Cuong)" xfId="101"/>
    <cellStyle name="_bang CDKT (Cuong)_THDU tren du lieu ngay 18.02.09" xfId="102"/>
    <cellStyle name="_bang CDKT (Cuong)_THDU tren du lieu ngay 18.02.09 10" xfId="103"/>
    <cellStyle name="_bang CDKT (Cuong)_THDU tren du lieu ngay 18.02.09 11" xfId="104"/>
    <cellStyle name="_bang CDKT (Cuong)_THDU tren du lieu ngay 18.02.09 12" xfId="105"/>
    <cellStyle name="_bang CDKT (Cuong)_THDU tren du lieu ngay 18.02.09 13" xfId="106"/>
    <cellStyle name="_bang CDKT (Cuong)_THDU tren du lieu ngay 18.02.09 14" xfId="107"/>
    <cellStyle name="_bang CDKT (Cuong)_THDU tren du lieu ngay 18.02.09 15" xfId="108"/>
    <cellStyle name="_bang CDKT (Cuong)_THDU tren du lieu ngay 18.02.09 16" xfId="109"/>
    <cellStyle name="_bang CDKT (Cuong)_THDU tren du lieu ngay 18.02.09 17" xfId="110"/>
    <cellStyle name="_bang CDKT (Cuong)_THDU tren du lieu ngay 18.02.09 18" xfId="111"/>
    <cellStyle name="_bang CDKT (Cuong)_THDU tren du lieu ngay 18.02.09 19" xfId="112"/>
    <cellStyle name="_bang CDKT (Cuong)_THDU tren du lieu ngay 18.02.09 2" xfId="113"/>
    <cellStyle name="_bang CDKT (Cuong)_THDU tren du lieu ngay 18.02.09 20" xfId="114"/>
    <cellStyle name="_bang CDKT (Cuong)_THDU tren du lieu ngay 18.02.09 21" xfId="115"/>
    <cellStyle name="_bang CDKT (Cuong)_THDU tren du lieu ngay 18.02.09 22" xfId="116"/>
    <cellStyle name="_bang CDKT (Cuong)_THDU tren du lieu ngay 18.02.09 23" xfId="117"/>
    <cellStyle name="_bang CDKT (Cuong)_THDU tren du lieu ngay 18.02.09 24" xfId="118"/>
    <cellStyle name="_bang CDKT (Cuong)_THDU tren du lieu ngay 18.02.09 25" xfId="119"/>
    <cellStyle name="_bang CDKT (Cuong)_THDU tren du lieu ngay 18.02.09 26" xfId="120"/>
    <cellStyle name="_bang CDKT (Cuong)_THDU tren du lieu ngay 18.02.09 27" xfId="121"/>
    <cellStyle name="_bang CDKT (Cuong)_THDU tren du lieu ngay 18.02.09 28" xfId="122"/>
    <cellStyle name="_bang CDKT (Cuong)_THDU tren du lieu ngay 18.02.09 29" xfId="123"/>
    <cellStyle name="_bang CDKT (Cuong)_THDU tren du lieu ngay 18.02.09 3" xfId="124"/>
    <cellStyle name="_bang CDKT (Cuong)_THDU tren du lieu ngay 18.02.09 30" xfId="125"/>
    <cellStyle name="_bang CDKT (Cuong)_THDU tren du lieu ngay 18.02.09 4" xfId="126"/>
    <cellStyle name="_bang CDKT (Cuong)_THDU tren du lieu ngay 18.02.09 5" xfId="127"/>
    <cellStyle name="_bang CDKT (Cuong)_THDU tren du lieu ngay 18.02.09 6" xfId="128"/>
    <cellStyle name="_bang CDKT (Cuong)_THDU tren du lieu ngay 18.02.09 7" xfId="129"/>
    <cellStyle name="_bang CDKT (Cuong)_THDU tren du lieu ngay 18.02.09 8" xfId="130"/>
    <cellStyle name="_bang CDKT (Cuong)_THDU tren du lieu ngay 18.02.09 9" xfId="131"/>
    <cellStyle name="_bang CDKT (Cuong)_THDU tren du lieu ngay 18.02.09_214" xfId="132"/>
    <cellStyle name="_bang CDKT (Cuong)_THDU tren du lieu ngay 18.02.09_BCTC 6 THANG DAU NAM 2012" xfId="133"/>
    <cellStyle name="_bang CDKT (Cuong)_THDU tren du lieu ngay 18.02.09_BCTC NAM 2012" xfId="134"/>
    <cellStyle name="_bang CDKT (Cuong)_THDU tren du lieu ngay 18.02.09_CD95" xfId="135"/>
    <cellStyle name="_bang CDKT (Cuong)_THDU tren du lieu ngay 18.02.09_HA BCTC 2011 se kiem toan gui BTGD sua lai theo yc ksnb" xfId="136"/>
    <cellStyle name="_bang CDKT (Cuong)_THDU tren du lieu ngay 18.02.09_Lai lo95" xfId="137"/>
    <cellStyle name="_bang CDKT (Cuong)_THDU tren du lieu ngay 18.02.09_MAU LAM BCTC QUY" xfId="138"/>
    <cellStyle name="_bang CDKT (Cuong)_THDU tren du lieu ngay 18.02.09_Thuyết minh" xfId="139"/>
    <cellStyle name="_Bao cao kiem toan 2006 - Cong ty XM VLXD DN" xfId="140"/>
    <cellStyle name="_Bao cao kiem toan 2006 - Cong ty XM VLXD DN 10" xfId="141"/>
    <cellStyle name="_Bao cao kiem toan 2006 - Cong ty XM VLXD DN 11" xfId="142"/>
    <cellStyle name="_Bao cao kiem toan 2006 - Cong ty XM VLXD DN 12" xfId="143"/>
    <cellStyle name="_Bao cao kiem toan 2006 - Cong ty XM VLXD DN 13" xfId="144"/>
    <cellStyle name="_Bao cao kiem toan 2006 - Cong ty XM VLXD DN 14" xfId="145"/>
    <cellStyle name="_Bao cao kiem toan 2006 - Cong ty XM VLXD DN 15" xfId="146"/>
    <cellStyle name="_Bao cao kiem toan 2006 - Cong ty XM VLXD DN 16" xfId="147"/>
    <cellStyle name="_Bao cao kiem toan 2006 - Cong ty XM VLXD DN 17" xfId="148"/>
    <cellStyle name="_Bao cao kiem toan 2006 - Cong ty XM VLXD DN 18" xfId="149"/>
    <cellStyle name="_Bao cao kiem toan 2006 - Cong ty XM VLXD DN 19" xfId="150"/>
    <cellStyle name="_Bao cao kiem toan 2006 - Cong ty XM VLXD DN 2" xfId="151"/>
    <cellStyle name="_Bao cao kiem toan 2006 - Cong ty XM VLXD DN 20" xfId="152"/>
    <cellStyle name="_Bao cao kiem toan 2006 - Cong ty XM VLXD DN 21" xfId="153"/>
    <cellStyle name="_Bao cao kiem toan 2006 - Cong ty XM VLXD DN 22" xfId="154"/>
    <cellStyle name="_Bao cao kiem toan 2006 - Cong ty XM VLXD DN 23" xfId="155"/>
    <cellStyle name="_Bao cao kiem toan 2006 - Cong ty XM VLXD DN 24" xfId="156"/>
    <cellStyle name="_Bao cao kiem toan 2006 - Cong ty XM VLXD DN 25" xfId="157"/>
    <cellStyle name="_Bao cao kiem toan 2006 - Cong ty XM VLXD DN 26" xfId="158"/>
    <cellStyle name="_Bao cao kiem toan 2006 - Cong ty XM VLXD DN 27" xfId="159"/>
    <cellStyle name="_Bao cao kiem toan 2006 - Cong ty XM VLXD DN 28" xfId="160"/>
    <cellStyle name="_Bao cao kiem toan 2006 - Cong ty XM VLXD DN 29" xfId="161"/>
    <cellStyle name="_Bao cao kiem toan 2006 - Cong ty XM VLXD DN 3" xfId="162"/>
    <cellStyle name="_Bao cao kiem toan 2006 - Cong ty XM VLXD DN 30" xfId="163"/>
    <cellStyle name="_Bao cao kiem toan 2006 - Cong ty XM VLXD DN 4" xfId="164"/>
    <cellStyle name="_Bao cao kiem toan 2006 - Cong ty XM VLXD DN 5" xfId="165"/>
    <cellStyle name="_Bao cao kiem toan 2006 - Cong ty XM VLXD DN 6" xfId="166"/>
    <cellStyle name="_Bao cao kiem toan 2006 - Cong ty XM VLXD DN 7" xfId="167"/>
    <cellStyle name="_Bao cao kiem toan 2006 - Cong ty XM VLXD DN 8" xfId="168"/>
    <cellStyle name="_Bao cao kiem toan 2006 - Cong ty XM VLXD DN 9" xfId="169"/>
    <cellStyle name="_Bao cao kiem toan 2006 - Cong ty XM VLXD DN_214" xfId="170"/>
    <cellStyle name="_Bao cao kiem toan 2006 - Cong ty XM VLXD DN_BCTC 6 THANG DAU NAM 2012" xfId="171"/>
    <cellStyle name="_Bao cao kiem toan 2006 - Cong ty XM VLXD DN_BCTC NAM 2012" xfId="172"/>
    <cellStyle name="_Bao cao kiem toan 2006 - Cong ty XM VLXD DN_CD95" xfId="173"/>
    <cellStyle name="_Bao cao kiem toan 2006 - Cong ty XM VLXD DN_GLV  511-wss.xls" xfId="174"/>
    <cellStyle name="_Bao cao kiem toan 2006 - Cong ty XM VLXD DN_HA BCTC 2011 se kiem toan gui BTGD sua lai theo yc ksnb" xfId="175"/>
    <cellStyle name="_Bao cao kiem toan 2006 - Cong ty XM VLXD DN_Lai lo95" xfId="176"/>
    <cellStyle name="_Bao cao kiem toan 2006 - Cong ty XM VLXD DN_MAU LAM BCTC QUY" xfId="177"/>
    <cellStyle name="_Bao cao kiem toan 2006 - Cong ty XM VLXD DN_Thuyết minh" xfId="178"/>
    <cellStyle name="_BB NT KL Bang tai" xfId="179"/>
    <cellStyle name="_BC kiem toan" xfId="180"/>
    <cellStyle name="_BC kiem toan 2" xfId="6578"/>
    <cellStyle name="_BC kiem toan 3" xfId="9056"/>
    <cellStyle name="_BC kiem toan 4" xfId="9179"/>
    <cellStyle name="_BC kiem toan 5" xfId="9301"/>
    <cellStyle name="_BC kiem toan 6" xfId="9421"/>
    <cellStyle name="_BCKT .V6.- SeABS" xfId="181"/>
    <cellStyle name="_BCKT .V6.- SeABS 10" xfId="9420"/>
    <cellStyle name="_BCKT .V6.- SeABS 2" xfId="182"/>
    <cellStyle name="_BCKT .V6.- SeABS 2 2" xfId="6580"/>
    <cellStyle name="_BCKT .V6.- SeABS 2 3" xfId="9054"/>
    <cellStyle name="_BCKT .V6.- SeABS 2 4" xfId="9177"/>
    <cellStyle name="_BCKT .V6.- SeABS 2 5" xfId="9299"/>
    <cellStyle name="_BCKT .V6.- SeABS 2 6" xfId="9419"/>
    <cellStyle name="_BCKT .V6.- SeABS 3" xfId="183"/>
    <cellStyle name="_BCKT .V6.- SeABS 3 2" xfId="6581"/>
    <cellStyle name="_BCKT .V6.- SeABS 3 3" xfId="9053"/>
    <cellStyle name="_BCKT .V6.- SeABS 3 4" xfId="9176"/>
    <cellStyle name="_BCKT .V6.- SeABS 3 5" xfId="9298"/>
    <cellStyle name="_BCKT .V6.- SeABS 3 6" xfId="9418"/>
    <cellStyle name="_BCKT .V6.- SeABS 4" xfId="184"/>
    <cellStyle name="_BCKT .V6.- SeABS 4 2" xfId="6582"/>
    <cellStyle name="_BCKT .V6.- SeABS 4 3" xfId="9052"/>
    <cellStyle name="_BCKT .V6.- SeABS 4 4" xfId="9175"/>
    <cellStyle name="_BCKT .V6.- SeABS 4 5" xfId="9297"/>
    <cellStyle name="_BCKT .V6.- SeABS 4 6" xfId="9417"/>
    <cellStyle name="_BCKT .V6.- SeABS 5" xfId="185"/>
    <cellStyle name="_BCKT .V6.- SeABS 5 2" xfId="6583"/>
    <cellStyle name="_BCKT .V6.- SeABS 5 3" xfId="9051"/>
    <cellStyle name="_BCKT .V6.- SeABS 5 4" xfId="9174"/>
    <cellStyle name="_BCKT .V6.- SeABS 5 5" xfId="9296"/>
    <cellStyle name="_BCKT .V6.- SeABS 5 6" xfId="9416"/>
    <cellStyle name="_BCKT .V6.- SeABS 6" xfId="6579"/>
    <cellStyle name="_BCKT .V6.- SeABS 7" xfId="9055"/>
    <cellStyle name="_BCKT .V6.- SeABS 8" xfId="9178"/>
    <cellStyle name="_BCKT .V6.- SeABS 9" xfId="9300"/>
    <cellStyle name="_BCKT .V6.- SeABS_GLV  511-wss.xls" xfId="186"/>
    <cellStyle name="_BCKT .V6.- SeABS_GLV  511-wss.xls 10" xfId="187"/>
    <cellStyle name="_BCKT .V6.- SeABS_GLV  511-wss.xls 10 2" xfId="6585"/>
    <cellStyle name="_BCKT .V6.- SeABS_GLV  511-wss.xls 10 3" xfId="9049"/>
    <cellStyle name="_BCKT .V6.- SeABS_GLV  511-wss.xls 10 4" xfId="9172"/>
    <cellStyle name="_BCKT .V6.- SeABS_GLV  511-wss.xls 10 5" xfId="9294"/>
    <cellStyle name="_BCKT .V6.- SeABS_GLV  511-wss.xls 10 6" xfId="9414"/>
    <cellStyle name="_BCKT .V6.- SeABS_GLV  511-wss.xls 11" xfId="188"/>
    <cellStyle name="_BCKT .V6.- SeABS_GLV  511-wss.xls 11 2" xfId="6586"/>
    <cellStyle name="_BCKT .V6.- SeABS_GLV  511-wss.xls 11 3" xfId="9048"/>
    <cellStyle name="_BCKT .V6.- SeABS_GLV  511-wss.xls 11 4" xfId="9171"/>
    <cellStyle name="_BCKT .V6.- SeABS_GLV  511-wss.xls 11 5" xfId="9293"/>
    <cellStyle name="_BCKT .V6.- SeABS_GLV  511-wss.xls 11 6" xfId="9413"/>
    <cellStyle name="_BCKT .V6.- SeABS_GLV  511-wss.xls 12" xfId="189"/>
    <cellStyle name="_BCKT .V6.- SeABS_GLV  511-wss.xls 12 2" xfId="6587"/>
    <cellStyle name="_BCKT .V6.- SeABS_GLV  511-wss.xls 12 3" xfId="9047"/>
    <cellStyle name="_BCKT .V6.- SeABS_GLV  511-wss.xls 12 4" xfId="9170"/>
    <cellStyle name="_BCKT .V6.- SeABS_GLV  511-wss.xls 12 5" xfId="9292"/>
    <cellStyle name="_BCKT .V6.- SeABS_GLV  511-wss.xls 12 6" xfId="9412"/>
    <cellStyle name="_BCKT .V6.- SeABS_GLV  511-wss.xls 13" xfId="190"/>
    <cellStyle name="_BCKT .V6.- SeABS_GLV  511-wss.xls 13 2" xfId="6588"/>
    <cellStyle name="_BCKT .V6.- SeABS_GLV  511-wss.xls 13 3" xfId="9046"/>
    <cellStyle name="_BCKT .V6.- SeABS_GLV  511-wss.xls 13 4" xfId="9169"/>
    <cellStyle name="_BCKT .V6.- SeABS_GLV  511-wss.xls 13 5" xfId="9291"/>
    <cellStyle name="_BCKT .V6.- SeABS_GLV  511-wss.xls 13 6" xfId="9411"/>
    <cellStyle name="_BCKT .V6.- SeABS_GLV  511-wss.xls 14" xfId="191"/>
    <cellStyle name="_BCKT .V6.- SeABS_GLV  511-wss.xls 14 2" xfId="6589"/>
    <cellStyle name="_BCKT .V6.- SeABS_GLV  511-wss.xls 14 3" xfId="9045"/>
    <cellStyle name="_BCKT .V6.- SeABS_GLV  511-wss.xls 14 4" xfId="9168"/>
    <cellStyle name="_BCKT .V6.- SeABS_GLV  511-wss.xls 14 5" xfId="9290"/>
    <cellStyle name="_BCKT .V6.- SeABS_GLV  511-wss.xls 14 6" xfId="9410"/>
    <cellStyle name="_BCKT .V6.- SeABS_GLV  511-wss.xls 15" xfId="192"/>
    <cellStyle name="_BCKT .V6.- SeABS_GLV  511-wss.xls 15 2" xfId="6590"/>
    <cellStyle name="_BCKT .V6.- SeABS_GLV  511-wss.xls 15 3" xfId="9044"/>
    <cellStyle name="_BCKT .V6.- SeABS_GLV  511-wss.xls 15 4" xfId="9167"/>
    <cellStyle name="_BCKT .V6.- SeABS_GLV  511-wss.xls 15 5" xfId="9289"/>
    <cellStyle name="_BCKT .V6.- SeABS_GLV  511-wss.xls 15 6" xfId="9409"/>
    <cellStyle name="_BCKT .V6.- SeABS_GLV  511-wss.xls 16" xfId="193"/>
    <cellStyle name="_BCKT .V6.- SeABS_GLV  511-wss.xls 16 2" xfId="6591"/>
    <cellStyle name="_BCKT .V6.- SeABS_GLV  511-wss.xls 16 3" xfId="9043"/>
    <cellStyle name="_BCKT .V6.- SeABS_GLV  511-wss.xls 16 4" xfId="9166"/>
    <cellStyle name="_BCKT .V6.- SeABS_GLV  511-wss.xls 16 5" xfId="9288"/>
    <cellStyle name="_BCKT .V6.- SeABS_GLV  511-wss.xls 16 6" xfId="9408"/>
    <cellStyle name="_BCKT .V6.- SeABS_GLV  511-wss.xls 17" xfId="194"/>
    <cellStyle name="_BCKT .V6.- SeABS_GLV  511-wss.xls 17 2" xfId="6592"/>
    <cellStyle name="_BCKT .V6.- SeABS_GLV  511-wss.xls 17 3" xfId="9042"/>
    <cellStyle name="_BCKT .V6.- SeABS_GLV  511-wss.xls 17 4" xfId="9165"/>
    <cellStyle name="_BCKT .V6.- SeABS_GLV  511-wss.xls 17 5" xfId="9287"/>
    <cellStyle name="_BCKT .V6.- SeABS_GLV  511-wss.xls 17 6" xfId="9407"/>
    <cellStyle name="_BCKT .V6.- SeABS_GLV  511-wss.xls 18" xfId="195"/>
    <cellStyle name="_BCKT .V6.- SeABS_GLV  511-wss.xls 18 2" xfId="6593"/>
    <cellStyle name="_BCKT .V6.- SeABS_GLV  511-wss.xls 18 3" xfId="9041"/>
    <cellStyle name="_BCKT .V6.- SeABS_GLV  511-wss.xls 18 4" xfId="9164"/>
    <cellStyle name="_BCKT .V6.- SeABS_GLV  511-wss.xls 18 5" xfId="9286"/>
    <cellStyle name="_BCKT .V6.- SeABS_GLV  511-wss.xls 18 6" xfId="9406"/>
    <cellStyle name="_BCKT .V6.- SeABS_GLV  511-wss.xls 19" xfId="196"/>
    <cellStyle name="_BCKT .V6.- SeABS_GLV  511-wss.xls 19 2" xfId="6594"/>
    <cellStyle name="_BCKT .V6.- SeABS_GLV  511-wss.xls 19 3" xfId="9040"/>
    <cellStyle name="_BCKT .V6.- SeABS_GLV  511-wss.xls 19 4" xfId="9163"/>
    <cellStyle name="_BCKT .V6.- SeABS_GLV  511-wss.xls 19 5" xfId="9285"/>
    <cellStyle name="_BCKT .V6.- SeABS_GLV  511-wss.xls 19 6" xfId="9405"/>
    <cellStyle name="_BCKT .V6.- SeABS_GLV  511-wss.xls 2" xfId="197"/>
    <cellStyle name="_BCKT .V6.- SeABS_GLV  511-wss.xls 2 2" xfId="6595"/>
    <cellStyle name="_BCKT .V6.- SeABS_GLV  511-wss.xls 2 3" xfId="9039"/>
    <cellStyle name="_BCKT .V6.- SeABS_GLV  511-wss.xls 2 4" xfId="9162"/>
    <cellStyle name="_BCKT .V6.- SeABS_GLV  511-wss.xls 2 5" xfId="9284"/>
    <cellStyle name="_BCKT .V6.- SeABS_GLV  511-wss.xls 2 6" xfId="9404"/>
    <cellStyle name="_BCKT .V6.- SeABS_GLV  511-wss.xls 20" xfId="198"/>
    <cellStyle name="_BCKT .V6.- SeABS_GLV  511-wss.xls 20 2" xfId="6596"/>
    <cellStyle name="_BCKT .V6.- SeABS_GLV  511-wss.xls 20 3" xfId="9038"/>
    <cellStyle name="_BCKT .V6.- SeABS_GLV  511-wss.xls 20 4" xfId="9161"/>
    <cellStyle name="_BCKT .V6.- SeABS_GLV  511-wss.xls 20 5" xfId="9283"/>
    <cellStyle name="_BCKT .V6.- SeABS_GLV  511-wss.xls 20 6" xfId="9403"/>
    <cellStyle name="_BCKT .V6.- SeABS_GLV  511-wss.xls 21" xfId="199"/>
    <cellStyle name="_BCKT .V6.- SeABS_GLV  511-wss.xls 21 2" xfId="6597"/>
    <cellStyle name="_BCKT .V6.- SeABS_GLV  511-wss.xls 21 3" xfId="9037"/>
    <cellStyle name="_BCKT .V6.- SeABS_GLV  511-wss.xls 21 4" xfId="9160"/>
    <cellStyle name="_BCKT .V6.- SeABS_GLV  511-wss.xls 21 5" xfId="9282"/>
    <cellStyle name="_BCKT .V6.- SeABS_GLV  511-wss.xls 21 6" xfId="9402"/>
    <cellStyle name="_BCKT .V6.- SeABS_GLV  511-wss.xls 22" xfId="200"/>
    <cellStyle name="_BCKT .V6.- SeABS_GLV  511-wss.xls 22 2" xfId="6598"/>
    <cellStyle name="_BCKT .V6.- SeABS_GLV  511-wss.xls 22 3" xfId="9036"/>
    <cellStyle name="_BCKT .V6.- SeABS_GLV  511-wss.xls 22 4" xfId="9159"/>
    <cellStyle name="_BCKT .V6.- SeABS_GLV  511-wss.xls 22 5" xfId="9281"/>
    <cellStyle name="_BCKT .V6.- SeABS_GLV  511-wss.xls 22 6" xfId="9401"/>
    <cellStyle name="_BCKT .V6.- SeABS_GLV  511-wss.xls 23" xfId="201"/>
    <cellStyle name="_BCKT .V6.- SeABS_GLV  511-wss.xls 23 2" xfId="6599"/>
    <cellStyle name="_BCKT .V6.- SeABS_GLV  511-wss.xls 23 3" xfId="9035"/>
    <cellStyle name="_BCKT .V6.- SeABS_GLV  511-wss.xls 23 4" xfId="9158"/>
    <cellStyle name="_BCKT .V6.- SeABS_GLV  511-wss.xls 23 5" xfId="9280"/>
    <cellStyle name="_BCKT .V6.- SeABS_GLV  511-wss.xls 23 6" xfId="9400"/>
    <cellStyle name="_BCKT .V6.- SeABS_GLV  511-wss.xls 24" xfId="202"/>
    <cellStyle name="_BCKT .V6.- SeABS_GLV  511-wss.xls 24 2" xfId="6600"/>
    <cellStyle name="_BCKT .V6.- SeABS_GLV  511-wss.xls 24 3" xfId="9034"/>
    <cellStyle name="_BCKT .V6.- SeABS_GLV  511-wss.xls 24 4" xfId="9157"/>
    <cellStyle name="_BCKT .V6.- SeABS_GLV  511-wss.xls 24 5" xfId="9279"/>
    <cellStyle name="_BCKT .V6.- SeABS_GLV  511-wss.xls 24 6" xfId="9399"/>
    <cellStyle name="_BCKT .V6.- SeABS_GLV  511-wss.xls 25" xfId="203"/>
    <cellStyle name="_BCKT .V6.- SeABS_GLV  511-wss.xls 25 2" xfId="6601"/>
    <cellStyle name="_BCKT .V6.- SeABS_GLV  511-wss.xls 25 3" xfId="9033"/>
    <cellStyle name="_BCKT .V6.- SeABS_GLV  511-wss.xls 25 4" xfId="9156"/>
    <cellStyle name="_BCKT .V6.- SeABS_GLV  511-wss.xls 25 5" xfId="9278"/>
    <cellStyle name="_BCKT .V6.- SeABS_GLV  511-wss.xls 25 6" xfId="9398"/>
    <cellStyle name="_BCKT .V6.- SeABS_GLV  511-wss.xls 26" xfId="204"/>
    <cellStyle name="_BCKT .V6.- SeABS_GLV  511-wss.xls 26 2" xfId="6602"/>
    <cellStyle name="_BCKT .V6.- SeABS_GLV  511-wss.xls 26 3" xfId="9032"/>
    <cellStyle name="_BCKT .V6.- SeABS_GLV  511-wss.xls 26 4" xfId="9155"/>
    <cellStyle name="_BCKT .V6.- SeABS_GLV  511-wss.xls 26 5" xfId="9277"/>
    <cellStyle name="_BCKT .V6.- SeABS_GLV  511-wss.xls 26 6" xfId="9397"/>
    <cellStyle name="_BCKT .V6.- SeABS_GLV  511-wss.xls 27" xfId="205"/>
    <cellStyle name="_BCKT .V6.- SeABS_GLV  511-wss.xls 27 2" xfId="6603"/>
    <cellStyle name="_BCKT .V6.- SeABS_GLV  511-wss.xls 27 3" xfId="9031"/>
    <cellStyle name="_BCKT .V6.- SeABS_GLV  511-wss.xls 27 4" xfId="9154"/>
    <cellStyle name="_BCKT .V6.- SeABS_GLV  511-wss.xls 27 5" xfId="9276"/>
    <cellStyle name="_BCKT .V6.- SeABS_GLV  511-wss.xls 27 6" xfId="9396"/>
    <cellStyle name="_BCKT .V6.- SeABS_GLV  511-wss.xls 28" xfId="206"/>
    <cellStyle name="_BCKT .V6.- SeABS_GLV  511-wss.xls 28 2" xfId="6604"/>
    <cellStyle name="_BCKT .V6.- SeABS_GLV  511-wss.xls 28 3" xfId="9030"/>
    <cellStyle name="_BCKT .V6.- SeABS_GLV  511-wss.xls 28 4" xfId="9153"/>
    <cellStyle name="_BCKT .V6.- SeABS_GLV  511-wss.xls 28 5" xfId="9275"/>
    <cellStyle name="_BCKT .V6.- SeABS_GLV  511-wss.xls 28 6" xfId="9395"/>
    <cellStyle name="_BCKT .V6.- SeABS_GLV  511-wss.xls 29" xfId="207"/>
    <cellStyle name="_BCKT .V6.- SeABS_GLV  511-wss.xls 29 2" xfId="6605"/>
    <cellStyle name="_BCKT .V6.- SeABS_GLV  511-wss.xls 29 3" xfId="9029"/>
    <cellStyle name="_BCKT .V6.- SeABS_GLV  511-wss.xls 29 4" xfId="9152"/>
    <cellStyle name="_BCKT .V6.- SeABS_GLV  511-wss.xls 29 5" xfId="9274"/>
    <cellStyle name="_BCKT .V6.- SeABS_GLV  511-wss.xls 29 6" xfId="9394"/>
    <cellStyle name="_BCKT .V6.- SeABS_GLV  511-wss.xls 3" xfId="208"/>
    <cellStyle name="_BCKT .V6.- SeABS_GLV  511-wss.xls 3 2" xfId="6606"/>
    <cellStyle name="_BCKT .V6.- SeABS_GLV  511-wss.xls 3 3" xfId="9028"/>
    <cellStyle name="_BCKT .V6.- SeABS_GLV  511-wss.xls 3 4" xfId="9151"/>
    <cellStyle name="_BCKT .V6.- SeABS_GLV  511-wss.xls 3 5" xfId="9273"/>
    <cellStyle name="_BCKT .V6.- SeABS_GLV  511-wss.xls 3 6" xfId="9393"/>
    <cellStyle name="_BCKT .V6.- SeABS_GLV  511-wss.xls 30" xfId="209"/>
    <cellStyle name="_BCKT .V6.- SeABS_GLV  511-wss.xls 30 2" xfId="6607"/>
    <cellStyle name="_BCKT .V6.- SeABS_GLV  511-wss.xls 30 3" xfId="9027"/>
    <cellStyle name="_BCKT .V6.- SeABS_GLV  511-wss.xls 30 4" xfId="9150"/>
    <cellStyle name="_BCKT .V6.- SeABS_GLV  511-wss.xls 30 5" xfId="9272"/>
    <cellStyle name="_BCKT .V6.- SeABS_GLV  511-wss.xls 30 6" xfId="9392"/>
    <cellStyle name="_BCKT .V6.- SeABS_GLV  511-wss.xls 31" xfId="6584"/>
    <cellStyle name="_BCKT .V6.- SeABS_GLV  511-wss.xls 32" xfId="9050"/>
    <cellStyle name="_BCKT .V6.- SeABS_GLV  511-wss.xls 33" xfId="9173"/>
    <cellStyle name="_BCKT .V6.- SeABS_GLV  511-wss.xls 34" xfId="9295"/>
    <cellStyle name="_BCKT .V6.- SeABS_GLV  511-wss.xls 35" xfId="9415"/>
    <cellStyle name="_BCKT .V6.- SeABS_GLV  511-wss.xls 4" xfId="210"/>
    <cellStyle name="_BCKT .V6.- SeABS_GLV  511-wss.xls 4 2" xfId="6608"/>
    <cellStyle name="_BCKT .V6.- SeABS_GLV  511-wss.xls 4 3" xfId="9026"/>
    <cellStyle name="_BCKT .V6.- SeABS_GLV  511-wss.xls 4 4" xfId="9149"/>
    <cellStyle name="_BCKT .V6.- SeABS_GLV  511-wss.xls 4 5" xfId="9271"/>
    <cellStyle name="_BCKT .V6.- SeABS_GLV  511-wss.xls 4 6" xfId="9391"/>
    <cellStyle name="_BCKT .V6.- SeABS_GLV  511-wss.xls 5" xfId="211"/>
    <cellStyle name="_BCKT .V6.- SeABS_GLV  511-wss.xls 5 2" xfId="6609"/>
    <cellStyle name="_BCKT .V6.- SeABS_GLV  511-wss.xls 5 3" xfId="9025"/>
    <cellStyle name="_BCKT .V6.- SeABS_GLV  511-wss.xls 5 4" xfId="9148"/>
    <cellStyle name="_BCKT .V6.- SeABS_GLV  511-wss.xls 5 5" xfId="9270"/>
    <cellStyle name="_BCKT .V6.- SeABS_GLV  511-wss.xls 5 6" xfId="9390"/>
    <cellStyle name="_BCKT .V6.- SeABS_GLV  511-wss.xls 6" xfId="212"/>
    <cellStyle name="_BCKT .V6.- SeABS_GLV  511-wss.xls 6 2" xfId="6610"/>
    <cellStyle name="_BCKT .V6.- SeABS_GLV  511-wss.xls 6 3" xfId="9024"/>
    <cellStyle name="_BCKT .V6.- SeABS_GLV  511-wss.xls 6 4" xfId="9147"/>
    <cellStyle name="_BCKT .V6.- SeABS_GLV  511-wss.xls 6 5" xfId="9269"/>
    <cellStyle name="_BCKT .V6.- SeABS_GLV  511-wss.xls 6 6" xfId="9389"/>
    <cellStyle name="_BCKT .V6.- SeABS_GLV  511-wss.xls 7" xfId="213"/>
    <cellStyle name="_BCKT .V6.- SeABS_GLV  511-wss.xls 7 2" xfId="6611"/>
    <cellStyle name="_BCKT .V6.- SeABS_GLV  511-wss.xls 7 3" xfId="9023"/>
    <cellStyle name="_BCKT .V6.- SeABS_GLV  511-wss.xls 7 4" xfId="9146"/>
    <cellStyle name="_BCKT .V6.- SeABS_GLV  511-wss.xls 7 5" xfId="9268"/>
    <cellStyle name="_BCKT .V6.- SeABS_GLV  511-wss.xls 7 6" xfId="9388"/>
    <cellStyle name="_BCKT .V6.- SeABS_GLV  511-wss.xls 8" xfId="214"/>
    <cellStyle name="_BCKT .V6.- SeABS_GLV  511-wss.xls 8 2" xfId="6612"/>
    <cellStyle name="_BCKT .V6.- SeABS_GLV  511-wss.xls 8 3" xfId="9022"/>
    <cellStyle name="_BCKT .V6.- SeABS_GLV  511-wss.xls 8 4" xfId="9145"/>
    <cellStyle name="_BCKT .V6.- SeABS_GLV  511-wss.xls 8 5" xfId="9267"/>
    <cellStyle name="_BCKT .V6.- SeABS_GLV  511-wss.xls 8 6" xfId="9387"/>
    <cellStyle name="_BCKT .V6.- SeABS_GLV  511-wss.xls 9" xfId="215"/>
    <cellStyle name="_BCKT .V6.- SeABS_GLV  511-wss.xls 9 2" xfId="6613"/>
    <cellStyle name="_BCKT .V6.- SeABS_GLV  511-wss.xls 9 3" xfId="9021"/>
    <cellStyle name="_BCKT .V6.- SeABS_GLV  511-wss.xls 9 4" xfId="9144"/>
    <cellStyle name="_BCKT .V6.- SeABS_GLV  511-wss.xls 9 5" xfId="9266"/>
    <cellStyle name="_BCKT .V6.- SeABS_GLV  511-wss.xls 9 6" xfId="9386"/>
    <cellStyle name="_BCKT .V6.- SeABS_GLV  511-wss.xls_214" xfId="216"/>
    <cellStyle name="_BCKT .V6.- SeABS_GLV  511-wss.xls_214 2" xfId="6614"/>
    <cellStyle name="_BCKT .V6.- SeABS_GLV  511-wss.xls_214 3" xfId="9020"/>
    <cellStyle name="_BCKT .V6.- SeABS_GLV  511-wss.xls_214 4" xfId="9143"/>
    <cellStyle name="_BCKT .V6.- SeABS_GLV  511-wss.xls_214 5" xfId="9265"/>
    <cellStyle name="_BCKT .V6.- SeABS_GLV  511-wss.xls_214 6" xfId="9385"/>
    <cellStyle name="_BCKT .V6.- SeABS_GLV  511-wss.xls_BCTC 6 THANG DAU NAM 2012" xfId="217"/>
    <cellStyle name="_BCKT .V6.- SeABS_GLV  511-wss.xls_BCTC 6 THANG DAU NAM 2012 2" xfId="6615"/>
    <cellStyle name="_BCKT .V6.- SeABS_GLV  511-wss.xls_BCTC 6 THANG DAU NAM 2012 3" xfId="9019"/>
    <cellStyle name="_BCKT .V6.- SeABS_GLV  511-wss.xls_BCTC 6 THANG DAU NAM 2012 4" xfId="9142"/>
    <cellStyle name="_BCKT .V6.- SeABS_GLV  511-wss.xls_BCTC 6 THANG DAU NAM 2012 5" xfId="9264"/>
    <cellStyle name="_BCKT .V6.- SeABS_GLV  511-wss.xls_BCTC 6 THANG DAU NAM 2012 6" xfId="9384"/>
    <cellStyle name="_BCKT .V6.- SeABS_GLV  511-wss.xls_BCTC NAM 2012" xfId="218"/>
    <cellStyle name="_BCKT .V6.- SeABS_GLV  511-wss.xls_BCTC NAM 2012 2" xfId="6616"/>
    <cellStyle name="_BCKT .V6.- SeABS_GLV  511-wss.xls_BCTC NAM 2012 3" xfId="9018"/>
    <cellStyle name="_BCKT .V6.- SeABS_GLV  511-wss.xls_BCTC NAM 2012 4" xfId="9141"/>
    <cellStyle name="_BCKT .V6.- SeABS_GLV  511-wss.xls_BCTC NAM 2012 5" xfId="9263"/>
    <cellStyle name="_BCKT .V6.- SeABS_GLV  511-wss.xls_BCTC NAM 2012 6" xfId="9383"/>
    <cellStyle name="_BCKT .V6.- SeABS_GLV  511-wss.xls_CD95" xfId="219"/>
    <cellStyle name="_BCKT .V6.- SeABS_GLV  511-wss.xls_CD95 2" xfId="6617"/>
    <cellStyle name="_BCKT .V6.- SeABS_GLV  511-wss.xls_CD95 3" xfId="9017"/>
    <cellStyle name="_BCKT .V6.- SeABS_GLV  511-wss.xls_CD95 4" xfId="9140"/>
    <cellStyle name="_BCKT .V6.- SeABS_GLV  511-wss.xls_CD95 5" xfId="9262"/>
    <cellStyle name="_BCKT .V6.- SeABS_GLV  511-wss.xls_CD95 6" xfId="9382"/>
    <cellStyle name="_BCKT .V6.- SeABS_GLV  511-wss.xls_HA BCTC 2011 se kiem toan gui BTGD sua lai theo yc ksnb" xfId="220"/>
    <cellStyle name="_BCKT .V6.- SeABS_GLV  511-wss.xls_HA BCTC 2011 se kiem toan gui BTGD sua lai theo yc ksnb 2" xfId="6618"/>
    <cellStyle name="_BCKT .V6.- SeABS_GLV  511-wss.xls_HA BCTC 2011 se kiem toan gui BTGD sua lai theo yc ksnb 3" xfId="9016"/>
    <cellStyle name="_BCKT .V6.- SeABS_GLV  511-wss.xls_HA BCTC 2011 se kiem toan gui BTGD sua lai theo yc ksnb 4" xfId="9139"/>
    <cellStyle name="_BCKT .V6.- SeABS_GLV  511-wss.xls_HA BCTC 2011 se kiem toan gui BTGD sua lai theo yc ksnb 5" xfId="9261"/>
    <cellStyle name="_BCKT .V6.- SeABS_GLV  511-wss.xls_HA BCTC 2011 se kiem toan gui BTGD sua lai theo yc ksnb 6" xfId="9381"/>
    <cellStyle name="_BCKT .V6.- SeABS_GLV  511-wss.xls_Lai lo95" xfId="221"/>
    <cellStyle name="_BCKT .V6.- SeABS_GLV  511-wss.xls_Lai lo95 2" xfId="6619"/>
    <cellStyle name="_BCKT .V6.- SeABS_GLV  511-wss.xls_Lai lo95 3" xfId="9015"/>
    <cellStyle name="_BCKT .V6.- SeABS_GLV  511-wss.xls_Lai lo95 4" xfId="9138"/>
    <cellStyle name="_BCKT .V6.- SeABS_GLV  511-wss.xls_Lai lo95 5" xfId="9260"/>
    <cellStyle name="_BCKT .V6.- SeABS_GLV  511-wss.xls_Lai lo95 6" xfId="9380"/>
    <cellStyle name="_BCKT .V6.- SeABS_GLV  511-wss.xls_MAU LAM BCTC QUY" xfId="222"/>
    <cellStyle name="_BCKT .V6.- SeABS_GLV  511-wss.xls_MAU LAM BCTC QUY 2" xfId="6620"/>
    <cellStyle name="_BCKT .V6.- SeABS_GLV  511-wss.xls_MAU LAM BCTC QUY 3" xfId="9014"/>
    <cellStyle name="_BCKT .V6.- SeABS_GLV  511-wss.xls_MAU LAM BCTC QUY 4" xfId="9137"/>
    <cellStyle name="_BCKT .V6.- SeABS_GLV  511-wss.xls_MAU LAM BCTC QUY 5" xfId="9259"/>
    <cellStyle name="_BCKT .V6.- SeABS_GLV  511-wss.xls_MAU LAM BCTC QUY 6" xfId="9379"/>
    <cellStyle name="_BCKT .V6.- SeABS_GLV  511-wss.xls_Thuyết minh" xfId="223"/>
    <cellStyle name="_BCKT .V6.- SeABS_GLV  511-wss.xls_Thuyết minh 2" xfId="6621"/>
    <cellStyle name="_BCKT .V6.- SeABS_GLV  511-wss.xls_Thuyết minh 3" xfId="9013"/>
    <cellStyle name="_BCKT .V6.- SeABS_GLV  511-wss.xls_Thuyết minh 4" xfId="9136"/>
    <cellStyle name="_BCKT .V6.- SeABS_GLV  511-wss.xls_Thuyết minh 5" xfId="9258"/>
    <cellStyle name="_BCKT .V6.- SeABS_GLV  511-wss.xls_Thuyết minh 6" xfId="9378"/>
    <cellStyle name="_BCKT DOANH NGHIEP KHAC - Anh Bien" xfId="224"/>
    <cellStyle name="_BCKT mau nam 2007-Final" xfId="225"/>
    <cellStyle name="_BCKT mau nam 2007-Final 10" xfId="226"/>
    <cellStyle name="_BCKT mau nam 2007-Final 11" xfId="227"/>
    <cellStyle name="_BCKT mau nam 2007-Final 12" xfId="228"/>
    <cellStyle name="_BCKT mau nam 2007-Final 13" xfId="229"/>
    <cellStyle name="_BCKT mau nam 2007-Final 14" xfId="230"/>
    <cellStyle name="_BCKT mau nam 2007-Final 15" xfId="231"/>
    <cellStyle name="_BCKT mau nam 2007-Final 16" xfId="232"/>
    <cellStyle name="_BCKT mau nam 2007-Final 17" xfId="233"/>
    <cellStyle name="_BCKT mau nam 2007-Final 18" xfId="234"/>
    <cellStyle name="_BCKT mau nam 2007-Final 19" xfId="235"/>
    <cellStyle name="_BCKT mau nam 2007-Final 2" xfId="236"/>
    <cellStyle name="_BCKT mau nam 2007-Final 20" xfId="237"/>
    <cellStyle name="_BCKT mau nam 2007-Final 21" xfId="238"/>
    <cellStyle name="_BCKT mau nam 2007-Final 22" xfId="239"/>
    <cellStyle name="_BCKT mau nam 2007-Final 23" xfId="240"/>
    <cellStyle name="_BCKT mau nam 2007-Final 24" xfId="241"/>
    <cellStyle name="_BCKT mau nam 2007-Final 25" xfId="242"/>
    <cellStyle name="_BCKT mau nam 2007-Final 26" xfId="243"/>
    <cellStyle name="_BCKT mau nam 2007-Final 27" xfId="244"/>
    <cellStyle name="_BCKT mau nam 2007-Final 28" xfId="245"/>
    <cellStyle name="_BCKT mau nam 2007-Final 29" xfId="246"/>
    <cellStyle name="_BCKT mau nam 2007-Final 3" xfId="247"/>
    <cellStyle name="_BCKT mau nam 2007-Final 30" xfId="248"/>
    <cellStyle name="_BCKT mau nam 2007-Final 4" xfId="249"/>
    <cellStyle name="_BCKT mau nam 2007-Final 5" xfId="250"/>
    <cellStyle name="_BCKT mau nam 2007-Final 6" xfId="251"/>
    <cellStyle name="_BCKT mau nam 2007-Final 7" xfId="252"/>
    <cellStyle name="_BCKT mau nam 2007-Final 8" xfId="253"/>
    <cellStyle name="_BCKT mau nam 2007-Final 9" xfId="254"/>
    <cellStyle name="_BCKT mau nam 2007-Final_214" xfId="255"/>
    <cellStyle name="_BCKT mau nam 2007-Final_BCTC 6 THANG DAU NAM 2012" xfId="256"/>
    <cellStyle name="_BCKT mau nam 2007-Final_BCTC NAM 2012" xfId="257"/>
    <cellStyle name="_BCKT mau nam 2007-Final_CD95" xfId="258"/>
    <cellStyle name="_BCKT mau nam 2007-Final_GLV  511-wss.xls" xfId="259"/>
    <cellStyle name="_BCKT mau nam 2007-Final_HA BCTC 2011 se kiem toan gui BTGD sua lai theo yc ksnb" xfId="260"/>
    <cellStyle name="_BCKT mau nam 2007-Final_Lai lo95" xfId="261"/>
    <cellStyle name="_BCKT mau nam 2007-Final_MAU LAM BCTC QUY" xfId="262"/>
    <cellStyle name="_BCKT mau nam 2007-Final_Thuyết minh" xfId="263"/>
    <cellStyle name="_BCTC" xfId="264"/>
    <cellStyle name="_BCTC 2" xfId="6622"/>
    <cellStyle name="_BCTC 3" xfId="9012"/>
    <cellStyle name="_BCTC 4" xfId="9135"/>
    <cellStyle name="_BCTC 5" xfId="9257"/>
    <cellStyle name="_BCTC 6" xfId="9377"/>
    <cellStyle name="_BCTC-2007" xfId="265"/>
    <cellStyle name="_BCTC-2007 2" xfId="6623"/>
    <cellStyle name="_BCTC-2007 3" xfId="9011"/>
    <cellStyle name="_BCTC-2007 4" xfId="9134"/>
    <cellStyle name="_BCTC-2007 5" xfId="9256"/>
    <cellStyle name="_BCTC-2007 6" xfId="9376"/>
    <cellStyle name="_BHXH nam 04 + 05 moi" xfId="266"/>
    <cellStyle name="_Book1" xfId="267"/>
    <cellStyle name="_Book1_1" xfId="268"/>
    <cellStyle name="_Book1_1 2" xfId="6624"/>
    <cellStyle name="_Book1_1 3" xfId="9010"/>
    <cellStyle name="_Book1_1 4" xfId="9133"/>
    <cellStyle name="_Book1_1 5" xfId="9255"/>
    <cellStyle name="_Book1_1 6" xfId="9375"/>
    <cellStyle name="_Book1_1_Bang thong  ke dao duong" xfId="269"/>
    <cellStyle name="_Book1_1_Book1" xfId="270"/>
    <cellStyle name="_Book1_1_DTNE" xfId="271"/>
    <cellStyle name="_Book1_1_Tien-do-KHCB-2005 (09-02)" xfId="272"/>
    <cellStyle name="_Book1_1_TK242 N2008" xfId="273"/>
    <cellStyle name="_Book1_2" xfId="274"/>
    <cellStyle name="_Book1_bao cao KT  CK seabank.V2" xfId="275"/>
    <cellStyle name="_Book1_bao cao KT  CK seabank.V3" xfId="276"/>
    <cellStyle name="_Book1_bao cao KT  CK seabank.V3 10" xfId="277"/>
    <cellStyle name="_Book1_bao cao KT  CK seabank.V3 11" xfId="278"/>
    <cellStyle name="_Book1_bao cao KT  CK seabank.V3 12" xfId="279"/>
    <cellStyle name="_Book1_bao cao KT  CK seabank.V3 13" xfId="280"/>
    <cellStyle name="_Book1_bao cao KT  CK seabank.V3 14" xfId="281"/>
    <cellStyle name="_Book1_bao cao KT  CK seabank.V3 15" xfId="282"/>
    <cellStyle name="_Book1_bao cao KT  CK seabank.V3 16" xfId="283"/>
    <cellStyle name="_Book1_bao cao KT  CK seabank.V3 17" xfId="284"/>
    <cellStyle name="_Book1_bao cao KT  CK seabank.V3 18" xfId="285"/>
    <cellStyle name="_Book1_bao cao KT  CK seabank.V3 19" xfId="286"/>
    <cellStyle name="_Book1_bao cao KT  CK seabank.V3 2" xfId="287"/>
    <cellStyle name="_Book1_bao cao KT  CK seabank.V3 20" xfId="288"/>
    <cellStyle name="_Book1_bao cao KT  CK seabank.V3 21" xfId="289"/>
    <cellStyle name="_Book1_bao cao KT  CK seabank.V3 22" xfId="290"/>
    <cellStyle name="_Book1_bao cao KT  CK seabank.V3 23" xfId="291"/>
    <cellStyle name="_Book1_bao cao KT  CK seabank.V3 24" xfId="292"/>
    <cellStyle name="_Book1_bao cao KT  CK seabank.V3 25" xfId="293"/>
    <cellStyle name="_Book1_bao cao KT  CK seabank.V3 26" xfId="294"/>
    <cellStyle name="_Book1_bao cao KT  CK seabank.V3 27" xfId="295"/>
    <cellStyle name="_Book1_bao cao KT  CK seabank.V3 28" xfId="296"/>
    <cellStyle name="_Book1_bao cao KT  CK seabank.V3 29" xfId="297"/>
    <cellStyle name="_Book1_bao cao KT  CK seabank.V3 3" xfId="298"/>
    <cellStyle name="_Book1_bao cao KT  CK seabank.V3 30" xfId="299"/>
    <cellStyle name="_Book1_bao cao KT  CK seabank.V3 4" xfId="300"/>
    <cellStyle name="_Book1_bao cao KT  CK seabank.V3 5" xfId="301"/>
    <cellStyle name="_Book1_bao cao KT  CK seabank.V3 6" xfId="302"/>
    <cellStyle name="_Book1_bao cao KT  CK seabank.V3 7" xfId="303"/>
    <cellStyle name="_Book1_bao cao KT  CK seabank.V3 8" xfId="304"/>
    <cellStyle name="_Book1_bao cao KT  CK seabank.V3 9" xfId="305"/>
    <cellStyle name="_Book1_bao cao KT  CK seabank.V3_214" xfId="306"/>
    <cellStyle name="_Book1_bao cao KT  CK seabank.V3_BCTC 6 THANG DAU NAM 2012" xfId="307"/>
    <cellStyle name="_Book1_bao cao KT  CK seabank.V3_BCTC NAM 2012" xfId="308"/>
    <cellStyle name="_Book1_bao cao KT  CK seabank.V3_CD95" xfId="309"/>
    <cellStyle name="_Book1_bao cao KT  CK seabank.V3_HA BCTC 2011 se kiem toan gui BTGD sua lai theo yc ksnb" xfId="310"/>
    <cellStyle name="_Book1_bao cao KT  CK seabank.V3_Lai lo95" xfId="311"/>
    <cellStyle name="_Book1_bao cao KT  CK seabank.V3_MAU LAM BCTC QUY" xfId="312"/>
    <cellStyle name="_Book1_bao cao KT  CK seabank.V3_Thuyết minh" xfId="313"/>
    <cellStyle name="_Book1_BCKT .V6.- SeABS" xfId="314"/>
    <cellStyle name="_Book1_BCKT .V6.- SeABS 10" xfId="315"/>
    <cellStyle name="_Book1_BCKT .V6.- SeABS 11" xfId="316"/>
    <cellStyle name="_Book1_BCKT .V6.- SeABS 12" xfId="317"/>
    <cellStyle name="_Book1_BCKT .V6.- SeABS 13" xfId="318"/>
    <cellStyle name="_Book1_BCKT .V6.- SeABS 14" xfId="319"/>
    <cellStyle name="_Book1_BCKT .V6.- SeABS 15" xfId="320"/>
    <cellStyle name="_Book1_BCKT .V6.- SeABS 16" xfId="321"/>
    <cellStyle name="_Book1_BCKT .V6.- SeABS 17" xfId="322"/>
    <cellStyle name="_Book1_BCKT .V6.- SeABS 18" xfId="323"/>
    <cellStyle name="_Book1_BCKT .V6.- SeABS 19" xfId="324"/>
    <cellStyle name="_Book1_BCKT .V6.- SeABS 2" xfId="325"/>
    <cellStyle name="_Book1_BCKT .V6.- SeABS 20" xfId="326"/>
    <cellStyle name="_Book1_BCKT .V6.- SeABS 21" xfId="327"/>
    <cellStyle name="_Book1_BCKT .V6.- SeABS 22" xfId="328"/>
    <cellStyle name="_Book1_BCKT .V6.- SeABS 23" xfId="329"/>
    <cellStyle name="_Book1_BCKT .V6.- SeABS 24" xfId="330"/>
    <cellStyle name="_Book1_BCKT .V6.- SeABS 25" xfId="331"/>
    <cellStyle name="_Book1_BCKT .V6.- SeABS 26" xfId="332"/>
    <cellStyle name="_Book1_BCKT .V6.- SeABS 27" xfId="333"/>
    <cellStyle name="_Book1_BCKT .V6.- SeABS 28" xfId="334"/>
    <cellStyle name="_Book1_BCKT .V6.- SeABS 29" xfId="335"/>
    <cellStyle name="_Book1_BCKT .V6.- SeABS 3" xfId="336"/>
    <cellStyle name="_Book1_BCKT .V6.- SeABS 30" xfId="337"/>
    <cellStyle name="_Book1_BCKT .V6.- SeABS 4" xfId="338"/>
    <cellStyle name="_Book1_BCKT .V6.- SeABS 5" xfId="339"/>
    <cellStyle name="_Book1_BCKT .V6.- SeABS 6" xfId="340"/>
    <cellStyle name="_Book1_BCKT .V6.- SeABS 7" xfId="341"/>
    <cellStyle name="_Book1_BCKT .V6.- SeABS 8" xfId="342"/>
    <cellStyle name="_Book1_BCKT .V6.- SeABS 9" xfId="343"/>
    <cellStyle name="_Book1_BCKT .V6.- SeABS_214" xfId="344"/>
    <cellStyle name="_Book1_BCKT .V6.- SeABS_BCTC 6 THANG DAU NAM 2012" xfId="345"/>
    <cellStyle name="_Book1_BCKT .V6.- SeABS_BCTC NAM 2012" xfId="346"/>
    <cellStyle name="_Book1_BCKT .V6.- SeABS_CD95" xfId="347"/>
    <cellStyle name="_Book1_BCKT .V6.- SeABS_HA BCTC 2011 se kiem toan gui BTGD sua lai theo yc ksnb" xfId="348"/>
    <cellStyle name="_Book1_BCKT .V6.- SeABS_Lai lo95" xfId="349"/>
    <cellStyle name="_Book1_BCKT .V6.- SeABS_MAU LAM BCTC QUY" xfId="350"/>
    <cellStyle name="_Book1_BCKT .V6.- SeABS_Thuyết minh" xfId="351"/>
    <cellStyle name="_Book1_BCKT 31.12.2007 - Chi nhanh HCM - Phat hanh" xfId="352"/>
    <cellStyle name="_Book1_BCKT 31.12.2007 - Chi nhanh HCM - Phat hanh_GLV  511-wss.xls" xfId="353"/>
    <cellStyle name="_Book1_BCKT 31.12.2007 - Chi nhanh HCM - Phat hanh_GLV  511-wss.xls 10" xfId="354"/>
    <cellStyle name="_Book1_BCKT 31.12.2007 - Chi nhanh HCM - Phat hanh_GLV  511-wss.xls 11" xfId="355"/>
    <cellStyle name="_Book1_BCKT 31.12.2007 - Chi nhanh HCM - Phat hanh_GLV  511-wss.xls 12" xfId="356"/>
    <cellStyle name="_Book1_BCKT 31.12.2007 - Chi nhanh HCM - Phat hanh_GLV  511-wss.xls 13" xfId="357"/>
    <cellStyle name="_Book1_BCKT 31.12.2007 - Chi nhanh HCM - Phat hanh_GLV  511-wss.xls 14" xfId="358"/>
    <cellStyle name="_Book1_BCKT 31.12.2007 - Chi nhanh HCM - Phat hanh_GLV  511-wss.xls 15" xfId="359"/>
    <cellStyle name="_Book1_BCKT 31.12.2007 - Chi nhanh HCM - Phat hanh_GLV  511-wss.xls 16" xfId="360"/>
    <cellStyle name="_Book1_BCKT 31.12.2007 - Chi nhanh HCM - Phat hanh_GLV  511-wss.xls 17" xfId="361"/>
    <cellStyle name="_Book1_BCKT 31.12.2007 - Chi nhanh HCM - Phat hanh_GLV  511-wss.xls 18" xfId="362"/>
    <cellStyle name="_Book1_BCKT 31.12.2007 - Chi nhanh HCM - Phat hanh_GLV  511-wss.xls 19" xfId="363"/>
    <cellStyle name="_Book1_BCKT 31.12.2007 - Chi nhanh HCM - Phat hanh_GLV  511-wss.xls 2" xfId="364"/>
    <cellStyle name="_Book1_BCKT 31.12.2007 - Chi nhanh HCM - Phat hanh_GLV  511-wss.xls 20" xfId="365"/>
    <cellStyle name="_Book1_BCKT 31.12.2007 - Chi nhanh HCM - Phat hanh_GLV  511-wss.xls 21" xfId="366"/>
    <cellStyle name="_Book1_BCKT 31.12.2007 - Chi nhanh HCM - Phat hanh_GLV  511-wss.xls 22" xfId="367"/>
    <cellStyle name="_Book1_BCKT 31.12.2007 - Chi nhanh HCM - Phat hanh_GLV  511-wss.xls 23" xfId="368"/>
    <cellStyle name="_Book1_BCKT 31.12.2007 - Chi nhanh HCM - Phat hanh_GLV  511-wss.xls 24" xfId="369"/>
    <cellStyle name="_Book1_BCKT 31.12.2007 - Chi nhanh HCM - Phat hanh_GLV  511-wss.xls 25" xfId="370"/>
    <cellStyle name="_Book1_BCKT 31.12.2007 - Chi nhanh HCM - Phat hanh_GLV  511-wss.xls 26" xfId="371"/>
    <cellStyle name="_Book1_BCKT 31.12.2007 - Chi nhanh HCM - Phat hanh_GLV  511-wss.xls 27" xfId="372"/>
    <cellStyle name="_Book1_BCKT 31.12.2007 - Chi nhanh HCM - Phat hanh_GLV  511-wss.xls 28" xfId="373"/>
    <cellStyle name="_Book1_BCKT 31.12.2007 - Chi nhanh HCM - Phat hanh_GLV  511-wss.xls 29" xfId="374"/>
    <cellStyle name="_Book1_BCKT 31.12.2007 - Chi nhanh HCM - Phat hanh_GLV  511-wss.xls 3" xfId="375"/>
    <cellStyle name="_Book1_BCKT 31.12.2007 - Chi nhanh HCM - Phat hanh_GLV  511-wss.xls 30" xfId="376"/>
    <cellStyle name="_Book1_BCKT 31.12.2007 - Chi nhanh HCM - Phat hanh_GLV  511-wss.xls 4" xfId="377"/>
    <cellStyle name="_Book1_BCKT 31.12.2007 - Chi nhanh HCM - Phat hanh_GLV  511-wss.xls 5" xfId="378"/>
    <cellStyle name="_Book1_BCKT 31.12.2007 - Chi nhanh HCM - Phat hanh_GLV  511-wss.xls 6" xfId="379"/>
    <cellStyle name="_Book1_BCKT 31.12.2007 - Chi nhanh HCM - Phat hanh_GLV  511-wss.xls 7" xfId="380"/>
    <cellStyle name="_Book1_BCKT 31.12.2007 - Chi nhanh HCM - Phat hanh_GLV  511-wss.xls 8" xfId="381"/>
    <cellStyle name="_Book1_BCKT 31.12.2007 - Chi nhanh HCM - Phat hanh_GLV  511-wss.xls 9" xfId="382"/>
    <cellStyle name="_Book1_BCKT 31.12.2007 - Chi nhanh HCM - Phat hanh_GLV  511-wss.xls_214" xfId="383"/>
    <cellStyle name="_Book1_BCKT 31.12.2007 - Chi nhanh HCM - Phat hanh_GLV  511-wss.xls_BCTC 6 THANG DAU NAM 2012" xfId="384"/>
    <cellStyle name="_Book1_BCKT 31.12.2007 - Chi nhanh HCM - Phat hanh_GLV  511-wss.xls_BCTC NAM 2012" xfId="385"/>
    <cellStyle name="_Book1_BCKT 31.12.2007 - Chi nhanh HCM - Phat hanh_GLV  511-wss.xls_CD95" xfId="386"/>
    <cellStyle name="_Book1_BCKT 31.12.2007 - Chi nhanh HCM - Phat hanh_GLV  511-wss.xls_HA BCTC 2011 se kiem toan gui BTGD sua lai theo yc ksnb" xfId="387"/>
    <cellStyle name="_Book1_BCKT 31.12.2007 - Chi nhanh HCM - Phat hanh_GLV  511-wss.xls_Lai lo95" xfId="388"/>
    <cellStyle name="_Book1_BCKT 31.12.2007 - Chi nhanh HCM - Phat hanh_GLV  511-wss.xls_MAU LAM BCTC QUY" xfId="389"/>
    <cellStyle name="_Book1_BCKT 31.12.2007 - Chi nhanh HCM - Phat hanh_GLV  511-wss.xls_Thuyết minh" xfId="390"/>
    <cellStyle name="_Book1_BCKT nam 2007 - ChunViet" xfId="391"/>
    <cellStyle name="_Book1_BCKT nam 2007 - ChunViet_GLV  511-wss.xls" xfId="392"/>
    <cellStyle name="_Book1_BCKT nam 2007 - ChunViet_GLV  511-wss.xls 10" xfId="393"/>
    <cellStyle name="_Book1_BCKT nam 2007 - ChunViet_GLV  511-wss.xls 11" xfId="394"/>
    <cellStyle name="_Book1_BCKT nam 2007 - ChunViet_GLV  511-wss.xls 12" xfId="395"/>
    <cellStyle name="_Book1_BCKT nam 2007 - ChunViet_GLV  511-wss.xls 13" xfId="396"/>
    <cellStyle name="_Book1_BCKT nam 2007 - ChunViet_GLV  511-wss.xls 14" xfId="397"/>
    <cellStyle name="_Book1_BCKT nam 2007 - ChunViet_GLV  511-wss.xls 15" xfId="398"/>
    <cellStyle name="_Book1_BCKT nam 2007 - ChunViet_GLV  511-wss.xls 16" xfId="399"/>
    <cellStyle name="_Book1_BCKT nam 2007 - ChunViet_GLV  511-wss.xls 17" xfId="400"/>
    <cellStyle name="_Book1_BCKT nam 2007 - ChunViet_GLV  511-wss.xls 18" xfId="401"/>
    <cellStyle name="_Book1_BCKT nam 2007 - ChunViet_GLV  511-wss.xls 19" xfId="402"/>
    <cellStyle name="_Book1_BCKT nam 2007 - ChunViet_GLV  511-wss.xls 2" xfId="403"/>
    <cellStyle name="_Book1_BCKT nam 2007 - ChunViet_GLV  511-wss.xls 20" xfId="404"/>
    <cellStyle name="_Book1_BCKT nam 2007 - ChunViet_GLV  511-wss.xls 21" xfId="405"/>
    <cellStyle name="_Book1_BCKT nam 2007 - ChunViet_GLV  511-wss.xls 22" xfId="406"/>
    <cellStyle name="_Book1_BCKT nam 2007 - ChunViet_GLV  511-wss.xls 23" xfId="407"/>
    <cellStyle name="_Book1_BCKT nam 2007 - ChunViet_GLV  511-wss.xls 24" xfId="408"/>
    <cellStyle name="_Book1_BCKT nam 2007 - ChunViet_GLV  511-wss.xls 25" xfId="409"/>
    <cellStyle name="_Book1_BCKT nam 2007 - ChunViet_GLV  511-wss.xls 26" xfId="410"/>
    <cellStyle name="_Book1_BCKT nam 2007 - ChunViet_GLV  511-wss.xls 27" xfId="411"/>
    <cellStyle name="_Book1_BCKT nam 2007 - ChunViet_GLV  511-wss.xls 28" xfId="412"/>
    <cellStyle name="_Book1_BCKT nam 2007 - ChunViet_GLV  511-wss.xls 29" xfId="413"/>
    <cellStyle name="_Book1_BCKT nam 2007 - ChunViet_GLV  511-wss.xls 3" xfId="414"/>
    <cellStyle name="_Book1_BCKT nam 2007 - ChunViet_GLV  511-wss.xls 30" xfId="415"/>
    <cellStyle name="_Book1_BCKT nam 2007 - ChunViet_GLV  511-wss.xls 4" xfId="416"/>
    <cellStyle name="_Book1_BCKT nam 2007 - ChunViet_GLV  511-wss.xls 5" xfId="417"/>
    <cellStyle name="_Book1_BCKT nam 2007 - ChunViet_GLV  511-wss.xls 6" xfId="418"/>
    <cellStyle name="_Book1_BCKT nam 2007 - ChunViet_GLV  511-wss.xls 7" xfId="419"/>
    <cellStyle name="_Book1_BCKT nam 2007 - ChunViet_GLV  511-wss.xls 8" xfId="420"/>
    <cellStyle name="_Book1_BCKT nam 2007 - ChunViet_GLV  511-wss.xls 9" xfId="421"/>
    <cellStyle name="_Book1_BCKT nam 2007 - ChunViet_GLV  511-wss.xls_214" xfId="422"/>
    <cellStyle name="_Book1_BCKT nam 2007 - ChunViet_GLV  511-wss.xls_BCTC 6 THANG DAU NAM 2012" xfId="423"/>
    <cellStyle name="_Book1_BCKT nam 2007 - ChunViet_GLV  511-wss.xls_BCTC NAM 2012" xfId="424"/>
    <cellStyle name="_Book1_BCKT nam 2007 - ChunViet_GLV  511-wss.xls_CD95" xfId="425"/>
    <cellStyle name="_Book1_BCKT nam 2007 - ChunViet_GLV  511-wss.xls_HA BCTC 2011 se kiem toan gui BTGD sua lai theo yc ksnb" xfId="426"/>
    <cellStyle name="_Book1_BCKT nam 2007 - ChunViet_GLV  511-wss.xls_Lai lo95" xfId="427"/>
    <cellStyle name="_Book1_BCKT nam 2007 - ChunViet_GLV  511-wss.xls_MAU LAM BCTC QUY" xfId="428"/>
    <cellStyle name="_Book1_BCKT nam 2007 - ChunViet_GLV  511-wss.xls_Thuyết minh" xfId="429"/>
    <cellStyle name="_Book1_BCKT nam 2007 - Cong ty Chung khoan Viet - Sau dieu chinh - V4" xfId="430"/>
    <cellStyle name="_Book1_BCKT nam 2007 - Cong ty Chung khoan Viet - Sau dieu chinh - V4 10" xfId="431"/>
    <cellStyle name="_Book1_BCKT nam 2007 - Cong ty Chung khoan Viet - Sau dieu chinh - V4 11" xfId="432"/>
    <cellStyle name="_Book1_BCKT nam 2007 - Cong ty Chung khoan Viet - Sau dieu chinh - V4 12" xfId="433"/>
    <cellStyle name="_Book1_BCKT nam 2007 - Cong ty Chung khoan Viet - Sau dieu chinh - V4 13" xfId="434"/>
    <cellStyle name="_Book1_BCKT nam 2007 - Cong ty Chung khoan Viet - Sau dieu chinh - V4 14" xfId="435"/>
    <cellStyle name="_Book1_BCKT nam 2007 - Cong ty Chung khoan Viet - Sau dieu chinh - V4 15" xfId="436"/>
    <cellStyle name="_Book1_BCKT nam 2007 - Cong ty Chung khoan Viet - Sau dieu chinh - V4 16" xfId="437"/>
    <cellStyle name="_Book1_BCKT nam 2007 - Cong ty Chung khoan Viet - Sau dieu chinh - V4 17" xfId="438"/>
    <cellStyle name="_Book1_BCKT nam 2007 - Cong ty Chung khoan Viet - Sau dieu chinh - V4 18" xfId="439"/>
    <cellStyle name="_Book1_BCKT nam 2007 - Cong ty Chung khoan Viet - Sau dieu chinh - V4 19" xfId="440"/>
    <cellStyle name="_Book1_BCKT nam 2007 - Cong ty Chung khoan Viet - Sau dieu chinh - V4 2" xfId="441"/>
    <cellStyle name="_Book1_BCKT nam 2007 - Cong ty Chung khoan Viet - Sau dieu chinh - V4 20" xfId="442"/>
    <cellStyle name="_Book1_BCKT nam 2007 - Cong ty Chung khoan Viet - Sau dieu chinh - V4 21" xfId="443"/>
    <cellStyle name="_Book1_BCKT nam 2007 - Cong ty Chung khoan Viet - Sau dieu chinh - V4 22" xfId="444"/>
    <cellStyle name="_Book1_BCKT nam 2007 - Cong ty Chung khoan Viet - Sau dieu chinh - V4 23" xfId="445"/>
    <cellStyle name="_Book1_BCKT nam 2007 - Cong ty Chung khoan Viet - Sau dieu chinh - V4 24" xfId="446"/>
    <cellStyle name="_Book1_BCKT nam 2007 - Cong ty Chung khoan Viet - Sau dieu chinh - V4 25" xfId="447"/>
    <cellStyle name="_Book1_BCKT nam 2007 - Cong ty Chung khoan Viet - Sau dieu chinh - V4 26" xfId="448"/>
    <cellStyle name="_Book1_BCKT nam 2007 - Cong ty Chung khoan Viet - Sau dieu chinh - V4 27" xfId="449"/>
    <cellStyle name="_Book1_BCKT nam 2007 - Cong ty Chung khoan Viet - Sau dieu chinh - V4 28" xfId="450"/>
    <cellStyle name="_Book1_BCKT nam 2007 - Cong ty Chung khoan Viet - Sau dieu chinh - V4 29" xfId="451"/>
    <cellStyle name="_Book1_BCKT nam 2007 - Cong ty Chung khoan Viet - Sau dieu chinh - V4 3" xfId="452"/>
    <cellStyle name="_Book1_BCKT nam 2007 - Cong ty Chung khoan Viet - Sau dieu chinh - V4 30" xfId="453"/>
    <cellStyle name="_Book1_BCKT nam 2007 - Cong ty Chung khoan Viet - Sau dieu chinh - V4 4" xfId="454"/>
    <cellStyle name="_Book1_BCKT nam 2007 - Cong ty Chung khoan Viet - Sau dieu chinh - V4 5" xfId="455"/>
    <cellStyle name="_Book1_BCKT nam 2007 - Cong ty Chung khoan Viet - Sau dieu chinh - V4 6" xfId="456"/>
    <cellStyle name="_Book1_BCKT nam 2007 - Cong ty Chung khoan Viet - Sau dieu chinh - V4 7" xfId="457"/>
    <cellStyle name="_Book1_BCKT nam 2007 - Cong ty Chung khoan Viet - Sau dieu chinh - V4 8" xfId="458"/>
    <cellStyle name="_Book1_BCKT nam 2007 - Cong ty Chung khoan Viet - Sau dieu chinh - V4 9" xfId="459"/>
    <cellStyle name="_Book1_BCKT nam 2007 - Cong ty Chung khoan Viet - Sau dieu chinh - V4_214" xfId="460"/>
    <cellStyle name="_Book1_BCKT nam 2007 - Cong ty Chung khoan Viet - Sau dieu chinh - V4_BCTC 6 THANG DAU NAM 2012" xfId="461"/>
    <cellStyle name="_Book1_BCKT nam 2007 - Cong ty Chung khoan Viet - Sau dieu chinh - V4_BCTC NAM 2012" xfId="462"/>
    <cellStyle name="_Book1_BCKT nam 2007 - Cong ty Chung khoan Viet - Sau dieu chinh - V4_CD95" xfId="463"/>
    <cellStyle name="_Book1_BCKT nam 2007 - Cong ty Chung khoan Viet - Sau dieu chinh - V4_HA BCTC 2011 se kiem toan gui BTGD sua lai theo yc ksnb" xfId="464"/>
    <cellStyle name="_Book1_BCKT nam 2007 - Cong ty Chung khoan Viet - Sau dieu chinh - V4_Lai lo95" xfId="465"/>
    <cellStyle name="_Book1_BCKT nam 2007 - Cong ty Chung khoan Viet - Sau dieu chinh - V4_MAU LAM BCTC QUY" xfId="466"/>
    <cellStyle name="_Book1_BCKT nam 2007 - Cong ty Chung khoan Viet - Sau dieu chinh - V4_Thuyết minh" xfId="467"/>
    <cellStyle name="_Book1_BC-QT-WB-dthao" xfId="468"/>
    <cellStyle name="_Book1_BC-QT-WB-dthao_Book1" xfId="469"/>
    <cellStyle name="_Book1_BKCT NAM 2007" xfId="470"/>
    <cellStyle name="_Book1_BKCT NAM 2007 10" xfId="471"/>
    <cellStyle name="_Book1_BKCT NAM 2007 11" xfId="472"/>
    <cellStyle name="_Book1_BKCT NAM 2007 12" xfId="473"/>
    <cellStyle name="_Book1_BKCT NAM 2007 13" xfId="474"/>
    <cellStyle name="_Book1_BKCT NAM 2007 14" xfId="475"/>
    <cellStyle name="_Book1_BKCT NAM 2007 15" xfId="476"/>
    <cellStyle name="_Book1_BKCT NAM 2007 16" xfId="477"/>
    <cellStyle name="_Book1_BKCT NAM 2007 17" xfId="478"/>
    <cellStyle name="_Book1_BKCT NAM 2007 18" xfId="479"/>
    <cellStyle name="_Book1_BKCT NAM 2007 19" xfId="480"/>
    <cellStyle name="_Book1_BKCT NAM 2007 2" xfId="481"/>
    <cellStyle name="_Book1_BKCT NAM 2007 20" xfId="482"/>
    <cellStyle name="_Book1_BKCT NAM 2007 21" xfId="483"/>
    <cellStyle name="_Book1_BKCT NAM 2007 22" xfId="484"/>
    <cellStyle name="_Book1_BKCT NAM 2007 23" xfId="485"/>
    <cellStyle name="_Book1_BKCT NAM 2007 24" xfId="486"/>
    <cellStyle name="_Book1_BKCT NAM 2007 25" xfId="487"/>
    <cellStyle name="_Book1_BKCT NAM 2007 26" xfId="488"/>
    <cellStyle name="_Book1_BKCT NAM 2007 27" xfId="489"/>
    <cellStyle name="_Book1_BKCT NAM 2007 28" xfId="490"/>
    <cellStyle name="_Book1_BKCT NAM 2007 29" xfId="491"/>
    <cellStyle name="_Book1_BKCT NAM 2007 3" xfId="492"/>
    <cellStyle name="_Book1_BKCT NAM 2007 30" xfId="493"/>
    <cellStyle name="_Book1_BKCT NAM 2007 4" xfId="494"/>
    <cellStyle name="_Book1_BKCT NAM 2007 5" xfId="495"/>
    <cellStyle name="_Book1_BKCT NAM 2007 6" xfId="496"/>
    <cellStyle name="_Book1_BKCT NAM 2007 7" xfId="497"/>
    <cellStyle name="_Book1_BKCT NAM 2007 8" xfId="498"/>
    <cellStyle name="_Book1_BKCT NAM 2007 9" xfId="499"/>
    <cellStyle name="_Book1_BKCT NAM 2007_214" xfId="500"/>
    <cellStyle name="_Book1_BKCT NAM 2007_BCTC 6 THANG DAU NAM 2012" xfId="501"/>
    <cellStyle name="_Book1_BKCT NAM 2007_BCTC NAM 2012" xfId="502"/>
    <cellStyle name="_Book1_BKCT NAM 2007_CD95" xfId="503"/>
    <cellStyle name="_Book1_BKCT NAM 2007_HA BCTC 2011 se kiem toan gui BTGD sua lai theo yc ksnb" xfId="504"/>
    <cellStyle name="_Book1_BKCT NAM 2007_Lai lo95" xfId="505"/>
    <cellStyle name="_Book1_BKCT NAM 2007_MAU LAM BCTC QUY" xfId="506"/>
    <cellStyle name="_Book1_BKCT NAM 2007_Thuyết minh" xfId="507"/>
    <cellStyle name="_Book1_Book1" xfId="508"/>
    <cellStyle name="_Book1_Book1_1" xfId="509"/>
    <cellStyle name="_Book1_Book1_Book1" xfId="510"/>
    <cellStyle name="_Book1_Book1_Book1_1" xfId="511"/>
    <cellStyle name="_Book1_CHIET-TINH-BCNCKT" xfId="512"/>
    <cellStyle name="_Book1_CK Seabank - E" xfId="513"/>
    <cellStyle name="_Book1_CK Seabank - E_GLV  511-wss.xls" xfId="514"/>
    <cellStyle name="_Book1_CK Seabank - E_GLV  511-wss.xls 10" xfId="515"/>
    <cellStyle name="_Book1_CK Seabank - E_GLV  511-wss.xls 11" xfId="516"/>
    <cellStyle name="_Book1_CK Seabank - E_GLV  511-wss.xls 12" xfId="517"/>
    <cellStyle name="_Book1_CK Seabank - E_GLV  511-wss.xls 13" xfId="518"/>
    <cellStyle name="_Book1_CK Seabank - E_GLV  511-wss.xls 14" xfId="519"/>
    <cellStyle name="_Book1_CK Seabank - E_GLV  511-wss.xls 15" xfId="520"/>
    <cellStyle name="_Book1_CK Seabank - E_GLV  511-wss.xls 16" xfId="521"/>
    <cellStyle name="_Book1_CK Seabank - E_GLV  511-wss.xls 17" xfId="522"/>
    <cellStyle name="_Book1_CK Seabank - E_GLV  511-wss.xls 18" xfId="523"/>
    <cellStyle name="_Book1_CK Seabank - E_GLV  511-wss.xls 19" xfId="524"/>
    <cellStyle name="_Book1_CK Seabank - E_GLV  511-wss.xls 2" xfId="525"/>
    <cellStyle name="_Book1_CK Seabank - E_GLV  511-wss.xls 20" xfId="526"/>
    <cellStyle name="_Book1_CK Seabank - E_GLV  511-wss.xls 21" xfId="527"/>
    <cellStyle name="_Book1_CK Seabank - E_GLV  511-wss.xls 22" xfId="528"/>
    <cellStyle name="_Book1_CK Seabank - E_GLV  511-wss.xls 23" xfId="529"/>
    <cellStyle name="_Book1_CK Seabank - E_GLV  511-wss.xls 24" xfId="530"/>
    <cellStyle name="_Book1_CK Seabank - E_GLV  511-wss.xls 25" xfId="531"/>
    <cellStyle name="_Book1_CK Seabank - E_GLV  511-wss.xls 26" xfId="532"/>
    <cellStyle name="_Book1_CK Seabank - E_GLV  511-wss.xls 27" xfId="533"/>
    <cellStyle name="_Book1_CK Seabank - E_GLV  511-wss.xls 28" xfId="534"/>
    <cellStyle name="_Book1_CK Seabank - E_GLV  511-wss.xls 29" xfId="535"/>
    <cellStyle name="_Book1_CK Seabank - E_GLV  511-wss.xls 3" xfId="536"/>
    <cellStyle name="_Book1_CK Seabank - E_GLV  511-wss.xls 30" xfId="537"/>
    <cellStyle name="_Book1_CK Seabank - E_GLV  511-wss.xls 4" xfId="538"/>
    <cellStyle name="_Book1_CK Seabank - E_GLV  511-wss.xls 5" xfId="539"/>
    <cellStyle name="_Book1_CK Seabank - E_GLV  511-wss.xls 6" xfId="540"/>
    <cellStyle name="_Book1_CK Seabank - E_GLV  511-wss.xls 7" xfId="541"/>
    <cellStyle name="_Book1_CK Seabank - E_GLV  511-wss.xls 8" xfId="542"/>
    <cellStyle name="_Book1_CK Seabank - E_GLV  511-wss.xls 9" xfId="543"/>
    <cellStyle name="_Book1_CK Seabank - E_GLV  511-wss.xls_214" xfId="544"/>
    <cellStyle name="_Book1_CK Seabank - E_GLV  511-wss.xls_BCTC 6 THANG DAU NAM 2012" xfId="545"/>
    <cellStyle name="_Book1_CK Seabank - E_GLV  511-wss.xls_BCTC NAM 2012" xfId="546"/>
    <cellStyle name="_Book1_CK Seabank - E_GLV  511-wss.xls_CD95" xfId="547"/>
    <cellStyle name="_Book1_CK Seabank - E_GLV  511-wss.xls_HA BCTC 2011 se kiem toan gui BTGD sua lai theo yc ksnb" xfId="548"/>
    <cellStyle name="_Book1_CK Seabank - E_GLV  511-wss.xls_Lai lo95" xfId="549"/>
    <cellStyle name="_Book1_CK Seabank - E_GLV  511-wss.xls_MAU LAM BCTC QUY" xfId="550"/>
    <cellStyle name="_Book1_CK Seabank - E_GLV  511-wss.xls_Thuyết minh" xfId="551"/>
    <cellStyle name="_Book1_Cong ty CK Ha Noi - V2" xfId="552"/>
    <cellStyle name="_Book1_Cong ty CK Viet Nam" xfId="553"/>
    <cellStyle name="_Book1_Cty Phu Thai" xfId="554"/>
    <cellStyle name="_Book1_DATA" xfId="555"/>
    <cellStyle name="_Book1_DTNE" xfId="556"/>
    <cellStyle name="_Book1_GLV  511-wss.xls" xfId="557"/>
    <cellStyle name="_Book1_GLV  511-wss.xls 10" xfId="558"/>
    <cellStyle name="_Book1_GLV  511-wss.xls 11" xfId="559"/>
    <cellStyle name="_Book1_GLV  511-wss.xls 12" xfId="560"/>
    <cellStyle name="_Book1_GLV  511-wss.xls 13" xfId="561"/>
    <cellStyle name="_Book1_GLV  511-wss.xls 14" xfId="562"/>
    <cellStyle name="_Book1_GLV  511-wss.xls 15" xfId="563"/>
    <cellStyle name="_Book1_GLV  511-wss.xls 16" xfId="564"/>
    <cellStyle name="_Book1_GLV  511-wss.xls 17" xfId="565"/>
    <cellStyle name="_Book1_GLV  511-wss.xls 18" xfId="566"/>
    <cellStyle name="_Book1_GLV  511-wss.xls 19" xfId="567"/>
    <cellStyle name="_Book1_GLV  511-wss.xls 2" xfId="568"/>
    <cellStyle name="_Book1_GLV  511-wss.xls 20" xfId="569"/>
    <cellStyle name="_Book1_GLV  511-wss.xls 21" xfId="570"/>
    <cellStyle name="_Book1_GLV  511-wss.xls 22" xfId="571"/>
    <cellStyle name="_Book1_GLV  511-wss.xls 23" xfId="572"/>
    <cellStyle name="_Book1_GLV  511-wss.xls 24" xfId="573"/>
    <cellStyle name="_Book1_GLV  511-wss.xls 25" xfId="574"/>
    <cellStyle name="_Book1_GLV  511-wss.xls 26" xfId="575"/>
    <cellStyle name="_Book1_GLV  511-wss.xls 27" xfId="576"/>
    <cellStyle name="_Book1_GLV  511-wss.xls 28" xfId="577"/>
    <cellStyle name="_Book1_GLV  511-wss.xls 29" xfId="578"/>
    <cellStyle name="_Book1_GLV  511-wss.xls 3" xfId="579"/>
    <cellStyle name="_Book1_GLV  511-wss.xls 30" xfId="580"/>
    <cellStyle name="_Book1_GLV  511-wss.xls 4" xfId="581"/>
    <cellStyle name="_Book1_GLV  511-wss.xls 5" xfId="582"/>
    <cellStyle name="_Book1_GLV  511-wss.xls 6" xfId="583"/>
    <cellStyle name="_Book1_GLV  511-wss.xls 7" xfId="584"/>
    <cellStyle name="_Book1_GLV  511-wss.xls 8" xfId="585"/>
    <cellStyle name="_Book1_GLV  511-wss.xls 9" xfId="586"/>
    <cellStyle name="_Book1_GLV  511-wss.xls_214" xfId="587"/>
    <cellStyle name="_Book1_GLV  511-wss.xls_BCTC 6 THANG DAU NAM 2012" xfId="588"/>
    <cellStyle name="_Book1_GLV  511-wss.xls_BCTC NAM 2012" xfId="589"/>
    <cellStyle name="_Book1_GLV  511-wss.xls_CD95" xfId="590"/>
    <cellStyle name="_Book1_GLV  511-wss.xls_HA BCTC 2011 se kiem toan gui BTGD sua lai theo yc ksnb" xfId="591"/>
    <cellStyle name="_Book1_GLV  511-wss.xls_Lai lo95" xfId="592"/>
    <cellStyle name="_Book1_GLV  511-wss.xls_MAU LAM BCTC QUY" xfId="593"/>
    <cellStyle name="_Book1_GLV  511-wss.xls_Thuyết minh" xfId="594"/>
    <cellStyle name="_Book1_GTrinh(CPK)" xfId="595"/>
    <cellStyle name="_Book1_Lilama 3- Tam" xfId="596"/>
    <cellStyle name="_Book1_THCPK bs" xfId="597"/>
    <cellStyle name="_Book1_THDU tren du lieu ngay 18.02.09" xfId="598"/>
    <cellStyle name="_Book1_Tien-do-KHCB-2005 (09-02)" xfId="599"/>
    <cellStyle name="_Book1_TK242 N2008" xfId="600"/>
    <cellStyle name="_Book1_Tong hop QD15 v3.0" xfId="601"/>
    <cellStyle name="_Book1_Tong hop QD15 v3.0 10" xfId="602"/>
    <cellStyle name="_Book1_Tong hop QD15 v3.0 11" xfId="603"/>
    <cellStyle name="_Book1_Tong hop QD15 v3.0 12" xfId="604"/>
    <cellStyle name="_Book1_Tong hop QD15 v3.0 13" xfId="605"/>
    <cellStyle name="_Book1_Tong hop QD15 v3.0 14" xfId="606"/>
    <cellStyle name="_Book1_Tong hop QD15 v3.0 15" xfId="607"/>
    <cellStyle name="_Book1_Tong hop QD15 v3.0 16" xfId="608"/>
    <cellStyle name="_Book1_Tong hop QD15 v3.0 17" xfId="609"/>
    <cellStyle name="_Book1_Tong hop QD15 v3.0 18" xfId="610"/>
    <cellStyle name="_Book1_Tong hop QD15 v3.0 19" xfId="611"/>
    <cellStyle name="_Book1_Tong hop QD15 v3.0 2" xfId="612"/>
    <cellStyle name="_Book1_Tong hop QD15 v3.0 20" xfId="613"/>
    <cellStyle name="_Book1_Tong hop QD15 v3.0 21" xfId="614"/>
    <cellStyle name="_Book1_Tong hop QD15 v3.0 22" xfId="615"/>
    <cellStyle name="_Book1_Tong hop QD15 v3.0 23" xfId="616"/>
    <cellStyle name="_Book1_Tong hop QD15 v3.0 24" xfId="617"/>
    <cellStyle name="_Book1_Tong hop QD15 v3.0 25" xfId="618"/>
    <cellStyle name="_Book1_Tong hop QD15 v3.0 26" xfId="619"/>
    <cellStyle name="_Book1_Tong hop QD15 v3.0 27" xfId="620"/>
    <cellStyle name="_Book1_Tong hop QD15 v3.0 28" xfId="621"/>
    <cellStyle name="_Book1_Tong hop QD15 v3.0 29" xfId="622"/>
    <cellStyle name="_Book1_Tong hop QD15 v3.0 3" xfId="623"/>
    <cellStyle name="_Book1_Tong hop QD15 v3.0 30" xfId="624"/>
    <cellStyle name="_Book1_Tong hop QD15 v3.0 4" xfId="625"/>
    <cellStyle name="_Book1_Tong hop QD15 v3.0 5" xfId="626"/>
    <cellStyle name="_Book1_Tong hop QD15 v3.0 6" xfId="627"/>
    <cellStyle name="_Book1_Tong hop QD15 v3.0 7" xfId="628"/>
    <cellStyle name="_Book1_Tong hop QD15 v3.0 8" xfId="629"/>
    <cellStyle name="_Book1_Tong hop QD15 v3.0 9" xfId="630"/>
    <cellStyle name="_Book1_Tong hop QD15 v3.0_214" xfId="631"/>
    <cellStyle name="_Book1_Tong hop QD15 v3.0_BCTC 6 THANG DAU NAM 2012" xfId="632"/>
    <cellStyle name="_Book1_Tong hop QD15 v3.0_BCTC NAM 2012" xfId="633"/>
    <cellStyle name="_Book1_Tong hop QD15 v3.0_CD95" xfId="634"/>
    <cellStyle name="_Book1_Tong hop QD15 v3.0_HA BCTC 2011 se kiem toan gui BTGD sua lai theo yc ksnb" xfId="635"/>
    <cellStyle name="_Book1_Tong hop QD15 v3.0_Lai lo95" xfId="636"/>
    <cellStyle name="_Book1_Tong hop QD15 v3.0_MAU LAM BCTC QUY" xfId="637"/>
    <cellStyle name="_Book1_Tong hop QD15 v3.0_Thuyết minh" xfId="638"/>
    <cellStyle name="_Book1_V - Cong ty CK Viet Tin (final)" xfId="639"/>
    <cellStyle name="_Cong ty CK Ha Noi - V2" xfId="640"/>
    <cellStyle name="_Cong ty CK Ha Noi - V2 2" xfId="6628"/>
    <cellStyle name="_Cong ty CK Ha Noi - V2 3" xfId="9009"/>
    <cellStyle name="_Cong ty CK Ha Noi - V2 4" xfId="6577"/>
    <cellStyle name="_Cong ty CK Ha Noi - V2 5" xfId="9057"/>
    <cellStyle name="_Cong ty CK Ha Noi - V2 6" xfId="9180"/>
    <cellStyle name="_Cong ty CP Hoa chat Viet Tri nam 2006" xfId="641"/>
    <cellStyle name="_Cong ty CP Hoa chat Viet Tri nam 2006_BCKT nam 2007 - ChunViet" xfId="642"/>
    <cellStyle name="_Cong ty CP Hoa chat Viet Tri nam 2006_BCKT nam 2007 - ChunViet 10" xfId="643"/>
    <cellStyle name="_Cong ty CP Hoa chat Viet Tri nam 2006_BCKT nam 2007 - ChunViet 11" xfId="644"/>
    <cellStyle name="_Cong ty CP Hoa chat Viet Tri nam 2006_BCKT nam 2007 - ChunViet 12" xfId="645"/>
    <cellStyle name="_Cong ty CP Hoa chat Viet Tri nam 2006_BCKT nam 2007 - ChunViet 13" xfId="646"/>
    <cellStyle name="_Cong ty CP Hoa chat Viet Tri nam 2006_BCKT nam 2007 - ChunViet 14" xfId="647"/>
    <cellStyle name="_Cong ty CP Hoa chat Viet Tri nam 2006_BCKT nam 2007 - ChunViet 15" xfId="648"/>
    <cellStyle name="_Cong ty CP Hoa chat Viet Tri nam 2006_BCKT nam 2007 - ChunViet 16" xfId="649"/>
    <cellStyle name="_Cong ty CP Hoa chat Viet Tri nam 2006_BCKT nam 2007 - ChunViet 17" xfId="650"/>
    <cellStyle name="_Cong ty CP Hoa chat Viet Tri nam 2006_BCKT nam 2007 - ChunViet 18" xfId="651"/>
    <cellStyle name="_Cong ty CP Hoa chat Viet Tri nam 2006_BCKT nam 2007 - ChunViet 19" xfId="652"/>
    <cellStyle name="_Cong ty CP Hoa chat Viet Tri nam 2006_BCKT nam 2007 - ChunViet 2" xfId="653"/>
    <cellStyle name="_Cong ty CP Hoa chat Viet Tri nam 2006_BCKT nam 2007 - ChunViet 20" xfId="654"/>
    <cellStyle name="_Cong ty CP Hoa chat Viet Tri nam 2006_BCKT nam 2007 - ChunViet 21" xfId="655"/>
    <cellStyle name="_Cong ty CP Hoa chat Viet Tri nam 2006_BCKT nam 2007 - ChunViet 22" xfId="656"/>
    <cellStyle name="_Cong ty CP Hoa chat Viet Tri nam 2006_BCKT nam 2007 - ChunViet 23" xfId="657"/>
    <cellStyle name="_Cong ty CP Hoa chat Viet Tri nam 2006_BCKT nam 2007 - ChunViet 24" xfId="658"/>
    <cellStyle name="_Cong ty CP Hoa chat Viet Tri nam 2006_BCKT nam 2007 - ChunViet 25" xfId="659"/>
    <cellStyle name="_Cong ty CP Hoa chat Viet Tri nam 2006_BCKT nam 2007 - ChunViet 26" xfId="660"/>
    <cellStyle name="_Cong ty CP Hoa chat Viet Tri nam 2006_BCKT nam 2007 - ChunViet 27" xfId="661"/>
    <cellStyle name="_Cong ty CP Hoa chat Viet Tri nam 2006_BCKT nam 2007 - ChunViet 28" xfId="662"/>
    <cellStyle name="_Cong ty CP Hoa chat Viet Tri nam 2006_BCKT nam 2007 - ChunViet 29" xfId="663"/>
    <cellStyle name="_Cong ty CP Hoa chat Viet Tri nam 2006_BCKT nam 2007 - ChunViet 3" xfId="664"/>
    <cellStyle name="_Cong ty CP Hoa chat Viet Tri nam 2006_BCKT nam 2007 - ChunViet 30" xfId="665"/>
    <cellStyle name="_Cong ty CP Hoa chat Viet Tri nam 2006_BCKT nam 2007 - ChunViet 4" xfId="666"/>
    <cellStyle name="_Cong ty CP Hoa chat Viet Tri nam 2006_BCKT nam 2007 - ChunViet 5" xfId="667"/>
    <cellStyle name="_Cong ty CP Hoa chat Viet Tri nam 2006_BCKT nam 2007 - ChunViet 6" xfId="668"/>
    <cellStyle name="_Cong ty CP Hoa chat Viet Tri nam 2006_BCKT nam 2007 - ChunViet 7" xfId="669"/>
    <cellStyle name="_Cong ty CP Hoa chat Viet Tri nam 2006_BCKT nam 2007 - ChunViet 8" xfId="670"/>
    <cellStyle name="_Cong ty CP Hoa chat Viet Tri nam 2006_BCKT nam 2007 - ChunViet 9" xfId="671"/>
    <cellStyle name="_Cong ty CP Hoa chat Viet Tri nam 2006_BCKT nam 2007 - ChunViet_214" xfId="672"/>
    <cellStyle name="_Cong ty CP Hoa chat Viet Tri nam 2006_BCKT nam 2007 - ChunViet_BCTC 6 THANG DAU NAM 2012" xfId="673"/>
    <cellStyle name="_Cong ty CP Hoa chat Viet Tri nam 2006_BCKT nam 2007 - ChunViet_BCTC NAM 2012" xfId="674"/>
    <cellStyle name="_Cong ty CP Hoa chat Viet Tri nam 2006_BCKT nam 2007 - ChunViet_CD95" xfId="675"/>
    <cellStyle name="_Cong ty CP Hoa chat Viet Tri nam 2006_BCKT nam 2007 - ChunViet_GLV  511-wss.xls" xfId="676"/>
    <cellStyle name="_Cong ty CP Hoa chat Viet Tri nam 2006_BCKT nam 2007 - ChunViet_HA BCTC 2011 se kiem toan gui BTGD sua lai theo yc ksnb" xfId="677"/>
    <cellStyle name="_Cong ty CP Hoa chat Viet Tri nam 2006_BCKT nam 2007 - ChunViet_Lai lo95" xfId="678"/>
    <cellStyle name="_Cong ty CP Hoa chat Viet Tri nam 2006_BCKT nam 2007 - ChunViet_MAU LAM BCTC QUY" xfId="679"/>
    <cellStyle name="_Cong ty CP Hoa chat Viet Tri nam 2006_BCKT nam 2007 - ChunViet_Thuyết minh" xfId="680"/>
    <cellStyle name="_Cong ty CP Hoa chat Viet Tri nam 2006_Cong ty CK Ha Noi - V2" xfId="681"/>
    <cellStyle name="_Cong ty CP Hoa chat Viet Tri nam 2006_Cong ty CK Viet Nam" xfId="682"/>
    <cellStyle name="_Cong ty CP Xay dung so 6 - VINACONEX6 nam 2006" xfId="683"/>
    <cellStyle name="_Cong ty CP Xay dung so 6 - VINACONEX6 nam 2006 10" xfId="684"/>
    <cellStyle name="_Cong ty CP Xay dung so 6 - VINACONEX6 nam 2006 11" xfId="685"/>
    <cellStyle name="_Cong ty CP Xay dung so 6 - VINACONEX6 nam 2006 12" xfId="686"/>
    <cellStyle name="_Cong ty CP Xay dung so 6 - VINACONEX6 nam 2006 13" xfId="687"/>
    <cellStyle name="_Cong ty CP Xay dung so 6 - VINACONEX6 nam 2006 14" xfId="688"/>
    <cellStyle name="_Cong ty CP Xay dung so 6 - VINACONEX6 nam 2006 15" xfId="689"/>
    <cellStyle name="_Cong ty CP Xay dung so 6 - VINACONEX6 nam 2006 16" xfId="690"/>
    <cellStyle name="_Cong ty CP Xay dung so 6 - VINACONEX6 nam 2006 17" xfId="691"/>
    <cellStyle name="_Cong ty CP Xay dung so 6 - VINACONEX6 nam 2006 18" xfId="692"/>
    <cellStyle name="_Cong ty CP Xay dung so 6 - VINACONEX6 nam 2006 19" xfId="693"/>
    <cellStyle name="_Cong ty CP Xay dung so 6 - VINACONEX6 nam 2006 2" xfId="694"/>
    <cellStyle name="_Cong ty CP Xay dung so 6 - VINACONEX6 nam 2006 20" xfId="695"/>
    <cellStyle name="_Cong ty CP Xay dung so 6 - VINACONEX6 nam 2006 21" xfId="696"/>
    <cellStyle name="_Cong ty CP Xay dung so 6 - VINACONEX6 nam 2006 22" xfId="697"/>
    <cellStyle name="_Cong ty CP Xay dung so 6 - VINACONEX6 nam 2006 23" xfId="698"/>
    <cellStyle name="_Cong ty CP Xay dung so 6 - VINACONEX6 nam 2006 24" xfId="699"/>
    <cellStyle name="_Cong ty CP Xay dung so 6 - VINACONEX6 nam 2006 25" xfId="700"/>
    <cellStyle name="_Cong ty CP Xay dung so 6 - VINACONEX6 nam 2006 26" xfId="701"/>
    <cellStyle name="_Cong ty CP Xay dung so 6 - VINACONEX6 nam 2006 27" xfId="702"/>
    <cellStyle name="_Cong ty CP Xay dung so 6 - VINACONEX6 nam 2006 28" xfId="703"/>
    <cellStyle name="_Cong ty CP Xay dung so 6 - VINACONEX6 nam 2006 29" xfId="704"/>
    <cellStyle name="_Cong ty CP Xay dung so 6 - VINACONEX6 nam 2006 3" xfId="705"/>
    <cellStyle name="_Cong ty CP Xay dung so 6 - VINACONEX6 nam 2006 30" xfId="706"/>
    <cellStyle name="_Cong ty CP Xay dung so 6 - VINACONEX6 nam 2006 4" xfId="707"/>
    <cellStyle name="_Cong ty CP Xay dung so 6 - VINACONEX6 nam 2006 5" xfId="708"/>
    <cellStyle name="_Cong ty CP Xay dung so 6 - VINACONEX6 nam 2006 6" xfId="709"/>
    <cellStyle name="_Cong ty CP Xay dung so 6 - VINACONEX6 nam 2006 7" xfId="710"/>
    <cellStyle name="_Cong ty CP Xay dung so 6 - VINACONEX6 nam 2006 8" xfId="711"/>
    <cellStyle name="_Cong ty CP Xay dung so 6 - VINACONEX6 nam 2006 9" xfId="712"/>
    <cellStyle name="_Cong ty CP Xay dung so 6 - VINACONEX6 nam 2006_214" xfId="713"/>
    <cellStyle name="_Cong ty CP Xay dung so 6 - VINACONEX6 nam 2006_BCTC 6 THANG DAU NAM 2012" xfId="714"/>
    <cellStyle name="_Cong ty CP Xay dung so 6 - VINACONEX6 nam 2006_BCTC NAM 2012" xfId="715"/>
    <cellStyle name="_Cong ty CP Xay dung so 6 - VINACONEX6 nam 2006_CD95" xfId="716"/>
    <cellStyle name="_Cong ty CP Xay dung so 6 - VINACONEX6 nam 2006_GLV  511-wss.xls" xfId="717"/>
    <cellStyle name="_Cong ty CP Xay dung so 6 - VINACONEX6 nam 2006_HA BCTC 2011 se kiem toan gui BTGD sua lai theo yc ksnb" xfId="718"/>
    <cellStyle name="_Cong ty CP Xay dung so 6 - VINACONEX6 nam 2006_Lai lo95" xfId="719"/>
    <cellStyle name="_Cong ty CP Xay dung so 6 - VINACONEX6 nam 2006_MAU LAM BCTC QUY" xfId="720"/>
    <cellStyle name="_Cong ty CP Xay dung so 6 - VINACONEX6 nam 2006_Thuyết minh" xfId="721"/>
    <cellStyle name="_Cty Phu Thai" xfId="722"/>
    <cellStyle name="_Dat hang bang tai dot 2" xfId="723"/>
    <cellStyle name="_DSSH SD11 Sao Viet" xfId="724"/>
    <cellStyle name="_DSSH SD11 Sao Viet 10" xfId="725"/>
    <cellStyle name="_DSSH SD11 Sao Viet 11" xfId="726"/>
    <cellStyle name="_DSSH SD11 Sao Viet 12" xfId="727"/>
    <cellStyle name="_DSSH SD11 Sao Viet 13" xfId="728"/>
    <cellStyle name="_DSSH SD11 Sao Viet 14" xfId="729"/>
    <cellStyle name="_DSSH SD11 Sao Viet 15" xfId="730"/>
    <cellStyle name="_DSSH SD11 Sao Viet 16" xfId="731"/>
    <cellStyle name="_DSSH SD11 Sao Viet 17" xfId="732"/>
    <cellStyle name="_DSSH SD11 Sao Viet 18" xfId="733"/>
    <cellStyle name="_DSSH SD11 Sao Viet 19" xfId="734"/>
    <cellStyle name="_DSSH SD11 Sao Viet 2" xfId="735"/>
    <cellStyle name="_DSSH SD11 Sao Viet 20" xfId="736"/>
    <cellStyle name="_DSSH SD11 Sao Viet 21" xfId="737"/>
    <cellStyle name="_DSSH SD11 Sao Viet 22" xfId="738"/>
    <cellStyle name="_DSSH SD11 Sao Viet 23" xfId="739"/>
    <cellStyle name="_DSSH SD11 Sao Viet 24" xfId="740"/>
    <cellStyle name="_DSSH SD11 Sao Viet 25" xfId="741"/>
    <cellStyle name="_DSSH SD11 Sao Viet 26" xfId="742"/>
    <cellStyle name="_DSSH SD11 Sao Viet 27" xfId="743"/>
    <cellStyle name="_DSSH SD11 Sao Viet 28" xfId="744"/>
    <cellStyle name="_DSSH SD11 Sao Viet 29" xfId="745"/>
    <cellStyle name="_DSSH SD11 Sao Viet 3" xfId="746"/>
    <cellStyle name="_DSSH SD11 Sao Viet 30" xfId="747"/>
    <cellStyle name="_DSSH SD11 Sao Viet 31" xfId="748"/>
    <cellStyle name="_DSSH SD11 Sao Viet 32" xfId="749"/>
    <cellStyle name="_DSSH SD11 Sao Viet 33" xfId="750"/>
    <cellStyle name="_DSSH SD11 Sao Viet 4" xfId="751"/>
    <cellStyle name="_DSSH SD11 Sao Viet 5" xfId="752"/>
    <cellStyle name="_DSSH SD11 Sao Viet 6" xfId="753"/>
    <cellStyle name="_DSSH SD11 Sao Viet 7" xfId="754"/>
    <cellStyle name="_DSSH SD11 Sao Viet 8" xfId="755"/>
    <cellStyle name="_DSSH SD11 Sao Viet 9" xfId="756"/>
    <cellStyle name="_DSSH SD11 Sao Viet_214" xfId="757"/>
    <cellStyle name="_DSSH SD11 Sao Viet_BCTC 6 THANG DAU NAM 2012" xfId="758"/>
    <cellStyle name="_DSSH SD11 Sao Viet_BCTC NAM 2012" xfId="759"/>
    <cellStyle name="_DSSH SD11 Sao Viet_CD95" xfId="760"/>
    <cellStyle name="_DSSH SD11 Sao Viet_GLV  511-wss.xls" xfId="761"/>
    <cellStyle name="_DSSH SD11 Sao Viet_HA BCTC 2011 se kiem toan gui BTGD sua lai theo yc ksnb" xfId="762"/>
    <cellStyle name="_DSSH SD11 Sao Viet_Lai lo95" xfId="763"/>
    <cellStyle name="_DSSH SD11 Sao Viet_MAU LAM BCTC QUY" xfId="764"/>
    <cellStyle name="_DSSH SD11 Sao Viet_Thuyết minh" xfId="765"/>
    <cellStyle name="_DTNE" xfId="766"/>
    <cellStyle name="_DTOAN(THEO BAN A)" xfId="767"/>
    <cellStyle name="_giao viec" xfId="768"/>
    <cellStyle name="_Gui Cty CK PVFC" xfId="769"/>
    <cellStyle name="_KL - dot 2 - Huy" xfId="770"/>
    <cellStyle name="_KL chenh lech cua bang cao su" xfId="771"/>
    <cellStyle name="_KT (2)" xfId="772"/>
    <cellStyle name="_KT (2)_1" xfId="773"/>
    <cellStyle name="_KT (2)_1_Book1" xfId="774"/>
    <cellStyle name="_KT (2)_1_Book1_DTNE" xfId="775"/>
    <cellStyle name="_KT (2)_1_Book1_Tien-do-KHCB-2005 (09-02)" xfId="776"/>
    <cellStyle name="_KT (2)_1_DTNE" xfId="777"/>
    <cellStyle name="_KT (2)_1_DTOAN(THEO BAN A)" xfId="778"/>
    <cellStyle name="_KT (2)_1_Lora-tungchau" xfId="779"/>
    <cellStyle name="_KT (2)_1_Qt-HT3PQ1(CauKho)" xfId="780"/>
    <cellStyle name="_KT (2)_1_Qt-HT3PQ1(CauKho)_Don gia quy 3 nam 2003 - Ban Dien Luc" xfId="781"/>
    <cellStyle name="_KT (2)_1_Qt-HT3PQ1(CauKho)_Don gia quy 3 nam 2003 - Ban Dien Luc_Book1" xfId="782"/>
    <cellStyle name="_KT (2)_1_Qt-HT3PQ1(CauKho)_NC-VL2-2003" xfId="783"/>
    <cellStyle name="_KT (2)_1_Qt-HT3PQ1(CauKho)_NC-VL2-2003_1" xfId="784"/>
    <cellStyle name="_KT (2)_1_Qt-HT3PQ1(CauKho)_NC-VL2-2003_1_Book1" xfId="785"/>
    <cellStyle name="_KT (2)_1_Tien-do-KHCB-2005 (09-02)" xfId="786"/>
    <cellStyle name="_KT (2)_2" xfId="787"/>
    <cellStyle name="_KT (2)_2_TG-TH" xfId="788"/>
    <cellStyle name="_KT (2)_2_TG-TH_BAO CAO KLCT PT2000" xfId="789"/>
    <cellStyle name="_KT (2)_2_TG-TH_BAO CAO PT2000" xfId="790"/>
    <cellStyle name="_KT (2)_2_TG-TH_BAO CAO PT2000_Book1" xfId="791"/>
    <cellStyle name="_KT (2)_2_TG-TH_BAO CAO PT2000_Book1_1" xfId="792"/>
    <cellStyle name="_KT (2)_2_TG-TH_Bao cao XDCB 2001 - T11 KH dieu chinh 20-11-THAI" xfId="793"/>
    <cellStyle name="_KT (2)_2_TG-TH_Bao cao XDCB 2001 - T11 KH dieu chinh 20-11-THAI_Book1" xfId="794"/>
    <cellStyle name="_KT (2)_2_TG-TH_Book1" xfId="795"/>
    <cellStyle name="_KT (2)_2_TG-TH_Book1_1" xfId="796"/>
    <cellStyle name="_KT (2)_2_TG-TH_Book1_1_Bang thong  ke dao duong" xfId="797"/>
    <cellStyle name="_KT (2)_2_TG-TH_Book1_1_Book1" xfId="798"/>
    <cellStyle name="_KT (2)_2_TG-TH_Book1_1_Book1_1" xfId="799"/>
    <cellStyle name="_KT (2)_2_TG-TH_Book1_1_CHIET-TINH-BCNCKT" xfId="800"/>
    <cellStyle name="_KT (2)_2_TG-TH_Book1_1_DanhMucDonGiaVTTB_Dien_TAM" xfId="801"/>
    <cellStyle name="_KT (2)_2_TG-TH_Book1_1_DTNE" xfId="802"/>
    <cellStyle name="_KT (2)_2_TG-TH_Book1_1_Tien-do-KHCB-2005 (09-02)" xfId="803"/>
    <cellStyle name="_KT (2)_2_TG-TH_Book1_2" xfId="804"/>
    <cellStyle name="_KT (2)_2_TG-TH_Book1_2_Book1" xfId="805"/>
    <cellStyle name="_KT (2)_2_TG-TH_Book1_2_Book1_1" xfId="806"/>
    <cellStyle name="_KT (2)_2_TG-TH_Book1_2_CHIET-TINH-BCNCKT" xfId="807"/>
    <cellStyle name="_KT (2)_2_TG-TH_Book1_3" xfId="808"/>
    <cellStyle name="_KT (2)_2_TG-TH_Book1_3_Book1" xfId="809"/>
    <cellStyle name="_KT (2)_2_TG-TH_Book1_4" xfId="810"/>
    <cellStyle name="_KT (2)_2_TG-TH_Book1_5" xfId="811"/>
    <cellStyle name="_KT (2)_2_TG-TH_Book1_Bang thong  ke dao duong" xfId="812"/>
    <cellStyle name="_KT (2)_2_TG-TH_Book1_Book1" xfId="813"/>
    <cellStyle name="_KT (2)_2_TG-TH_Book1_Book1_1" xfId="814"/>
    <cellStyle name="_KT (2)_2_TG-TH_Book1_Book1_1_Book1" xfId="815"/>
    <cellStyle name="_KT (2)_2_TG-TH_Book1_Book1_2" xfId="816"/>
    <cellStyle name="_KT (2)_2_TG-TH_Book1_Book1_Book1" xfId="817"/>
    <cellStyle name="_KT (2)_2_TG-TH_Book1_Book1_Book1_1" xfId="818"/>
    <cellStyle name="_KT (2)_2_TG-TH_Book1_CHIET-TINH-BCNCKT" xfId="819"/>
    <cellStyle name="_KT (2)_2_TG-TH_Book1_DanhMucDonGiaVTTB_Dien_TAM" xfId="820"/>
    <cellStyle name="_KT (2)_2_TG-TH_Book1_DTNE" xfId="821"/>
    <cellStyle name="_KT (2)_2_TG-TH_Book1_Tien-do-KHCB-2005 (09-02)" xfId="822"/>
    <cellStyle name="_KT (2)_2_TG-TH_Cty Phu Thai" xfId="823"/>
    <cellStyle name="_KT (2)_2_TG-TH_Dcdtoan-bcnckt " xfId="824"/>
    <cellStyle name="_KT (2)_2_TG-TH_Dcdtoan-bcnckt _Book1" xfId="825"/>
    <cellStyle name="_KT (2)_2_TG-TH_Dcdtoan-bcnckt _XL4Poppy" xfId="826"/>
    <cellStyle name="_KT (2)_2_TG-TH_Dcdtoan-bcnckt _XL4Test5" xfId="827"/>
    <cellStyle name="_KT (2)_2_TG-TH_DTCDT MR.2N110.HOCMON.TDTOAN.CCUNG" xfId="828"/>
    <cellStyle name="_KT (2)_2_TG-TH_DTNE" xfId="829"/>
    <cellStyle name="_KT (2)_2_TG-TH_DTOAN(THEO BAN A)" xfId="830"/>
    <cellStyle name="_KT (2)_2_TG-TH_Lilama 3- Tam" xfId="831"/>
    <cellStyle name="_KT (2)_2_TG-TH_Lora-tungchau" xfId="832"/>
    <cellStyle name="_KT (2)_2_TG-TH_LuuNgay26-03-2008LuuNgay25-02-2008Copy of Phuong dong 2007- tram-14-02-08NKC( A Khanh)" xfId="833"/>
    <cellStyle name="_KT (2)_2_TG-TH_moi" xfId="834"/>
    <cellStyle name="_KT (2)_2_TG-TH_moi_Book1" xfId="835"/>
    <cellStyle name="_KT (2)_2_TG-TH_moi_XL4Poppy" xfId="836"/>
    <cellStyle name="_KT (2)_2_TG-TH_moi_XL4Test5" xfId="837"/>
    <cellStyle name="_KT (2)_2_TG-TH_PGIA-phieu tham tra Kho bac" xfId="838"/>
    <cellStyle name="_KT (2)_2_TG-TH_PGIA-phieu tham tra Kho bac_Book1" xfId="839"/>
    <cellStyle name="_KT (2)_2_TG-TH_PT02-02" xfId="840"/>
    <cellStyle name="_KT (2)_2_TG-TH_PT02-02_Book1" xfId="841"/>
    <cellStyle name="_KT (2)_2_TG-TH_PT02-02_Book1_1" xfId="842"/>
    <cellStyle name="_KT (2)_2_TG-TH_PT02-03" xfId="843"/>
    <cellStyle name="_KT (2)_2_TG-TH_PT02-03_Book1" xfId="844"/>
    <cellStyle name="_KT (2)_2_TG-TH_PT02-03_Book1_1" xfId="845"/>
    <cellStyle name="_KT (2)_2_TG-TH_Qt-HT3PQ1(CauKho)" xfId="846"/>
    <cellStyle name="_KT (2)_2_TG-TH_Qt-HT3PQ1(CauKho)_Don gia quy 3 nam 2003 - Ban Dien Luc" xfId="847"/>
    <cellStyle name="_KT (2)_2_TG-TH_Qt-HT3PQ1(CauKho)_Don gia quy 3 nam 2003 - Ban Dien Luc_Book1" xfId="848"/>
    <cellStyle name="_KT (2)_2_TG-TH_Qt-HT3PQ1(CauKho)_NC-VL2-2003" xfId="849"/>
    <cellStyle name="_KT (2)_2_TG-TH_Qt-HT3PQ1(CauKho)_NC-VL2-2003_1" xfId="850"/>
    <cellStyle name="_KT (2)_2_TG-TH_Qt-HT3PQ1(CauKho)_NC-VL2-2003_1_Book1" xfId="851"/>
    <cellStyle name="_KT (2)_2_TG-TH_Sheet2" xfId="852"/>
    <cellStyle name="_KT (2)_2_TG-TH_Sheet2_Book1" xfId="853"/>
    <cellStyle name="_KT (2)_2_TG-TH_Sheet3" xfId="854"/>
    <cellStyle name="_KT (2)_2_TG-TH_Tien-do-KHCB-2005 (09-02)" xfId="855"/>
    <cellStyle name="_KT (2)_2_TG-TH_TSCD nam 2008 (31-12) chuan" xfId="856"/>
    <cellStyle name="_KT (2)_2_TG-TH_VT CCDC dung duoc moi nhat" xfId="857"/>
    <cellStyle name="_KT (2)_2_TG-TH_VT CCDC dung duoc moi nhat_Book1" xfId="858"/>
    <cellStyle name="_KT (2)_2_TG-TH_XL4Poppy" xfId="859"/>
    <cellStyle name="_KT (2)_2_TG-TH_XL4Poppy_1" xfId="860"/>
    <cellStyle name="_KT (2)_2_TG-TH_XL4Poppy_XL4Test5" xfId="861"/>
    <cellStyle name="_KT (2)_2_TG-TH_XL4Test5" xfId="862"/>
    <cellStyle name="_KT (2)_2_TG-TH_XL4Test5_1" xfId="863"/>
    <cellStyle name="_KT (2)_3" xfId="864"/>
    <cellStyle name="_KT (2)_3_TG-TH" xfId="865"/>
    <cellStyle name="_KT (2)_3_TG-TH_Book1" xfId="866"/>
    <cellStyle name="_KT (2)_3_TG-TH_Book1_1" xfId="867"/>
    <cellStyle name="_KT (2)_3_TG-TH_Book1_1_Bang thong  ke dao duong" xfId="868"/>
    <cellStyle name="_KT (2)_3_TG-TH_Book1_1_Book1" xfId="869"/>
    <cellStyle name="_KT (2)_3_TG-TH_Book1_1_DTNE" xfId="870"/>
    <cellStyle name="_KT (2)_3_TG-TH_Book1_1_Tien-do-KHCB-2005 (09-02)" xfId="871"/>
    <cellStyle name="_KT (2)_3_TG-TH_Book1_2" xfId="872"/>
    <cellStyle name="_KT (2)_3_TG-TH_Book1_BC-QT-WB-dthao" xfId="873"/>
    <cellStyle name="_KT (2)_3_TG-TH_Book1_BC-QT-WB-dthao_Book1" xfId="874"/>
    <cellStyle name="_KT (2)_3_TG-TH_Book1_Book1" xfId="875"/>
    <cellStyle name="_KT (2)_3_TG-TH_Book1_Book1_1" xfId="876"/>
    <cellStyle name="_KT (2)_3_TG-TH_Book1_Book1_Book1" xfId="877"/>
    <cellStyle name="_KT (2)_3_TG-TH_Book1_Book1_Book1_1" xfId="878"/>
    <cellStyle name="_KT (2)_3_TG-TH_Book1_CHIET-TINH-BCNCKT" xfId="879"/>
    <cellStyle name="_KT (2)_3_TG-TH_Book1_DATA" xfId="880"/>
    <cellStyle name="_KT (2)_3_TG-TH_Book1_DTNE" xfId="881"/>
    <cellStyle name="_KT (2)_3_TG-TH_Book1_GTrinh(CPK)" xfId="882"/>
    <cellStyle name="_KT (2)_3_TG-TH_Book1_THCPK bs" xfId="883"/>
    <cellStyle name="_KT (2)_3_TG-TH_Book1_Tien-do-KHCB-2005 (09-02)" xfId="884"/>
    <cellStyle name="_KT (2)_3_TG-TH_DTNE" xfId="885"/>
    <cellStyle name="_KT (2)_3_TG-TH_DTOAN(THEO BAN A)" xfId="886"/>
    <cellStyle name="_KT (2)_3_TG-TH_Lora-tungchau" xfId="887"/>
    <cellStyle name="_KT (2)_3_TG-TH_Lora-tungchau_Book1" xfId="888"/>
    <cellStyle name="_KT (2)_3_TG-TH_LuuNgay26-03-2008LuuNgay25-02-2008Copy of Phuong dong 2007- tram-14-02-08NKC( A Khanh)" xfId="889"/>
    <cellStyle name="_KT (2)_3_TG-TH_PERSONAL" xfId="890"/>
    <cellStyle name="_KT (2)_3_TG-TH_PERSONAL_Book1" xfId="891"/>
    <cellStyle name="_KT (2)_3_TG-TH_PERSONAL_HTQ.8 GD1" xfId="892"/>
    <cellStyle name="_KT (2)_3_TG-TH_PERSONAL_HTQ.8 GD1_Don gia quy 3 nam 2003 - Ban Dien Luc" xfId="893"/>
    <cellStyle name="_KT (2)_3_TG-TH_PERSONAL_HTQ.8 GD1_Don gia quy 3 nam 2003 - Ban Dien Luc_Book1" xfId="894"/>
    <cellStyle name="_KT (2)_3_TG-TH_PERSONAL_HTQ.8 GD1_NC-VL2-2003" xfId="895"/>
    <cellStyle name="_KT (2)_3_TG-TH_PERSONAL_HTQ.8 GD1_NC-VL2-2003_1" xfId="896"/>
    <cellStyle name="_KT (2)_3_TG-TH_PERSONAL_HTQ.8 GD1_NC-VL2-2003_1_Book1" xfId="897"/>
    <cellStyle name="_KT (2)_3_TG-TH_PERSONAL_LuuNgay26-03-2008LuuNgay25-02-2008Copy of Phuong dong 2007- tram-14-02-08NKC( A Khanh)" xfId="898"/>
    <cellStyle name="_KT (2)_3_TG-TH_PERSONAL_Tong hop KHCB 2001" xfId="899"/>
    <cellStyle name="_KT (2)_3_TG-TH_PERSONAL_VT CCDC dung duoc moi nhat" xfId="900"/>
    <cellStyle name="_KT (2)_3_TG-TH_Qt-HT3PQ1(CauKho)" xfId="901"/>
    <cellStyle name="_KT (2)_3_TG-TH_Qt-HT3PQ1(CauKho)_Don gia quy 3 nam 2003 - Ban Dien Luc" xfId="902"/>
    <cellStyle name="_KT (2)_3_TG-TH_Qt-HT3PQ1(CauKho)_Don gia quy 3 nam 2003 - Ban Dien Luc_Book1" xfId="903"/>
    <cellStyle name="_KT (2)_3_TG-TH_Qt-HT3PQ1(CauKho)_NC-VL2-2003" xfId="904"/>
    <cellStyle name="_KT (2)_3_TG-TH_Qt-HT3PQ1(CauKho)_NC-VL2-2003_1" xfId="905"/>
    <cellStyle name="_KT (2)_3_TG-TH_Qt-HT3PQ1(CauKho)_NC-VL2-2003_1_Book1" xfId="906"/>
    <cellStyle name="_KT (2)_3_TG-TH_Tien-do-KHCB-2005 (09-02)" xfId="907"/>
    <cellStyle name="_KT (2)_3_TG-TH_VT CCDC dung duoc moi nhat" xfId="908"/>
    <cellStyle name="_KT (2)_4" xfId="909"/>
    <cellStyle name="_KT (2)_4_BAO CAO KLCT PT2000" xfId="910"/>
    <cellStyle name="_KT (2)_4_BAO CAO PT2000" xfId="911"/>
    <cellStyle name="_KT (2)_4_BAO CAO PT2000_Book1" xfId="912"/>
    <cellStyle name="_KT (2)_4_BAO CAO PT2000_Book1_1" xfId="913"/>
    <cellStyle name="_KT (2)_4_Bao cao XDCB 2001 - T11 KH dieu chinh 20-11-THAI" xfId="914"/>
    <cellStyle name="_KT (2)_4_Bao cao XDCB 2001 - T11 KH dieu chinh 20-11-THAI_Book1" xfId="915"/>
    <cellStyle name="_KT (2)_4_Book1" xfId="916"/>
    <cellStyle name="_KT (2)_4_Book1_1" xfId="917"/>
    <cellStyle name="_KT (2)_4_Book1_1_Bang thong  ke dao duong" xfId="918"/>
    <cellStyle name="_KT (2)_4_Book1_1_Book1" xfId="919"/>
    <cellStyle name="_KT (2)_4_Book1_1_Book1_1" xfId="920"/>
    <cellStyle name="_KT (2)_4_Book1_1_CHIET-TINH-BCNCKT" xfId="921"/>
    <cellStyle name="_KT (2)_4_Book1_1_DanhMucDonGiaVTTB_Dien_TAM" xfId="922"/>
    <cellStyle name="_KT (2)_4_Book1_1_DTNE" xfId="923"/>
    <cellStyle name="_KT (2)_4_Book1_1_Tien-do-KHCB-2005 (09-02)" xfId="924"/>
    <cellStyle name="_KT (2)_4_Book1_2" xfId="925"/>
    <cellStyle name="_KT (2)_4_Book1_2_Book1" xfId="926"/>
    <cellStyle name="_KT (2)_4_Book1_2_Book1_1" xfId="927"/>
    <cellStyle name="_KT (2)_4_Book1_2_CHIET-TINH-BCNCKT" xfId="928"/>
    <cellStyle name="_KT (2)_4_Book1_3" xfId="929"/>
    <cellStyle name="_KT (2)_4_Book1_3_Book1" xfId="930"/>
    <cellStyle name="_KT (2)_4_Book1_4" xfId="931"/>
    <cellStyle name="_KT (2)_4_Book1_5" xfId="932"/>
    <cellStyle name="_KT (2)_4_Book1_Bang thong  ke dao duong" xfId="933"/>
    <cellStyle name="_KT (2)_4_Book1_Book1" xfId="934"/>
    <cellStyle name="_KT (2)_4_Book1_Book1_1" xfId="935"/>
    <cellStyle name="_KT (2)_4_Book1_Book1_1_Book1" xfId="936"/>
    <cellStyle name="_KT (2)_4_Book1_Book1_2" xfId="937"/>
    <cellStyle name="_KT (2)_4_Book1_Book1_Book1" xfId="938"/>
    <cellStyle name="_KT (2)_4_Book1_Book1_Book1_1" xfId="939"/>
    <cellStyle name="_KT (2)_4_Book1_CHIET-TINH-BCNCKT" xfId="940"/>
    <cellStyle name="_KT (2)_4_Book1_DanhMucDonGiaVTTB_Dien_TAM" xfId="941"/>
    <cellStyle name="_KT (2)_4_Book1_DTNE" xfId="942"/>
    <cellStyle name="_KT (2)_4_Book1_Tien-do-KHCB-2005 (09-02)" xfId="943"/>
    <cellStyle name="_KT (2)_4_Cty Phu Thai" xfId="944"/>
    <cellStyle name="_KT (2)_4_Dcdtoan-bcnckt " xfId="945"/>
    <cellStyle name="_KT (2)_4_Dcdtoan-bcnckt _Book1" xfId="946"/>
    <cellStyle name="_KT (2)_4_Dcdtoan-bcnckt _XL4Poppy" xfId="947"/>
    <cellStyle name="_KT (2)_4_Dcdtoan-bcnckt _XL4Test5" xfId="948"/>
    <cellStyle name="_KT (2)_4_DTCDT MR.2N110.HOCMON.TDTOAN.CCUNG" xfId="949"/>
    <cellStyle name="_KT (2)_4_DTNE" xfId="950"/>
    <cellStyle name="_KT (2)_4_DTOAN(THEO BAN A)" xfId="951"/>
    <cellStyle name="_KT (2)_4_Lilama 3- Tam" xfId="952"/>
    <cellStyle name="_KT (2)_4_Lora-tungchau" xfId="953"/>
    <cellStyle name="_KT (2)_4_LuuNgay26-03-2008LuuNgay25-02-2008Copy of Phuong dong 2007- tram-14-02-08NKC( A Khanh)" xfId="954"/>
    <cellStyle name="_KT (2)_4_moi" xfId="955"/>
    <cellStyle name="_KT (2)_4_moi_Book1" xfId="956"/>
    <cellStyle name="_KT (2)_4_moi_XL4Poppy" xfId="957"/>
    <cellStyle name="_KT (2)_4_moi_XL4Test5" xfId="958"/>
    <cellStyle name="_KT (2)_4_PGIA-phieu tham tra Kho bac" xfId="959"/>
    <cellStyle name="_KT (2)_4_PGIA-phieu tham tra Kho bac_Book1" xfId="960"/>
    <cellStyle name="_KT (2)_4_PT02-02" xfId="961"/>
    <cellStyle name="_KT (2)_4_PT02-02_Book1" xfId="962"/>
    <cellStyle name="_KT (2)_4_PT02-02_Book1_1" xfId="963"/>
    <cellStyle name="_KT (2)_4_PT02-03" xfId="964"/>
    <cellStyle name="_KT (2)_4_PT02-03_Book1" xfId="965"/>
    <cellStyle name="_KT (2)_4_PT02-03_Book1_1" xfId="966"/>
    <cellStyle name="_KT (2)_4_Qt-HT3PQ1(CauKho)" xfId="967"/>
    <cellStyle name="_KT (2)_4_Qt-HT3PQ1(CauKho)_Don gia quy 3 nam 2003 - Ban Dien Luc" xfId="968"/>
    <cellStyle name="_KT (2)_4_Qt-HT3PQ1(CauKho)_Don gia quy 3 nam 2003 - Ban Dien Luc_Book1" xfId="969"/>
    <cellStyle name="_KT (2)_4_Qt-HT3PQ1(CauKho)_NC-VL2-2003" xfId="970"/>
    <cellStyle name="_KT (2)_4_Qt-HT3PQ1(CauKho)_NC-VL2-2003_1" xfId="971"/>
    <cellStyle name="_KT (2)_4_Qt-HT3PQ1(CauKho)_NC-VL2-2003_1_Book1" xfId="972"/>
    <cellStyle name="_KT (2)_4_Sheet2" xfId="973"/>
    <cellStyle name="_KT (2)_4_Sheet2_Book1" xfId="974"/>
    <cellStyle name="_KT (2)_4_Sheet3" xfId="975"/>
    <cellStyle name="_KT (2)_4_TG-TH" xfId="976"/>
    <cellStyle name="_KT (2)_4_Tien-do-KHCB-2005 (09-02)" xfId="977"/>
    <cellStyle name="_KT (2)_4_TSCD nam 2008 (31-12) chuan" xfId="978"/>
    <cellStyle name="_KT (2)_4_VT CCDC dung duoc moi nhat" xfId="979"/>
    <cellStyle name="_KT (2)_4_VT CCDC dung duoc moi nhat_Book1" xfId="980"/>
    <cellStyle name="_KT (2)_4_XL4Poppy" xfId="981"/>
    <cellStyle name="_KT (2)_4_XL4Poppy_1" xfId="982"/>
    <cellStyle name="_KT (2)_4_XL4Poppy_XL4Test5" xfId="983"/>
    <cellStyle name="_KT (2)_4_XL4Test5" xfId="984"/>
    <cellStyle name="_KT (2)_4_XL4Test5_1" xfId="985"/>
    <cellStyle name="_KT (2)_5" xfId="986"/>
    <cellStyle name="_KT (2)_5_BAO CAO KLCT PT2000" xfId="987"/>
    <cellStyle name="_KT (2)_5_BAO CAO PT2000" xfId="988"/>
    <cellStyle name="_KT (2)_5_BAO CAO PT2000_Book1" xfId="989"/>
    <cellStyle name="_KT (2)_5_BAO CAO PT2000_Book1_1" xfId="990"/>
    <cellStyle name="_KT (2)_5_Bao cao XDCB 2001 - T11 KH dieu chinh 20-11-THAI" xfId="991"/>
    <cellStyle name="_KT (2)_5_Bao cao XDCB 2001 - T11 KH dieu chinh 20-11-THAI_Book1" xfId="992"/>
    <cellStyle name="_KT (2)_5_Book1" xfId="993"/>
    <cellStyle name="_KT (2)_5_Book1_1" xfId="994"/>
    <cellStyle name="_KT (2)_5_Book1_1_Bang thong  ke dao duong" xfId="995"/>
    <cellStyle name="_KT (2)_5_Book1_1_Book1" xfId="996"/>
    <cellStyle name="_KT (2)_5_Book1_1_Book1_1" xfId="997"/>
    <cellStyle name="_KT (2)_5_Book1_1_CHIET-TINH-BCNCKT" xfId="998"/>
    <cellStyle name="_KT (2)_5_Book1_1_DanhMucDonGiaVTTB_Dien_TAM" xfId="999"/>
    <cellStyle name="_KT (2)_5_Book1_1_DTNE" xfId="1000"/>
    <cellStyle name="_KT (2)_5_Book1_1_Tien-do-KHCB-2005 (09-02)" xfId="1001"/>
    <cellStyle name="_KT (2)_5_Book1_2" xfId="1002"/>
    <cellStyle name="_KT (2)_5_Book1_2_Book1" xfId="1003"/>
    <cellStyle name="_KT (2)_5_Book1_2_Book1_1" xfId="1004"/>
    <cellStyle name="_KT (2)_5_Book1_3" xfId="1005"/>
    <cellStyle name="_KT (2)_5_Book1_3_Book1" xfId="1006"/>
    <cellStyle name="_KT (2)_5_Book1_4" xfId="1007"/>
    <cellStyle name="_KT (2)_5_Book1_5" xfId="1008"/>
    <cellStyle name="_KT (2)_5_Book1_Bang thong  ke dao duong" xfId="1009"/>
    <cellStyle name="_KT (2)_5_Book1_BC-QT-WB-dthao" xfId="1010"/>
    <cellStyle name="_KT (2)_5_Book1_BC-QT-WB-dthao_Book1" xfId="1011"/>
    <cellStyle name="_KT (2)_5_Book1_Book1" xfId="1012"/>
    <cellStyle name="_KT (2)_5_Book1_Book1_1" xfId="1013"/>
    <cellStyle name="_KT (2)_5_Book1_Book1_1_Book1" xfId="1014"/>
    <cellStyle name="_KT (2)_5_Book1_Book1_2" xfId="1015"/>
    <cellStyle name="_KT (2)_5_Book1_Book1_Book1" xfId="1016"/>
    <cellStyle name="_KT (2)_5_Book1_Book1_Book1_1" xfId="1017"/>
    <cellStyle name="_KT (2)_5_Book1_CHIET-TINH-BCNCKT" xfId="1018"/>
    <cellStyle name="_KT (2)_5_Book1_DanhMucDonGiaVTTB_Dien_TAM" xfId="1019"/>
    <cellStyle name="_KT (2)_5_Book1_DATA" xfId="1020"/>
    <cellStyle name="_KT (2)_5_Book1_DTNE" xfId="1021"/>
    <cellStyle name="_KT (2)_5_Book1_GTrinh(CPK)" xfId="1022"/>
    <cellStyle name="_KT (2)_5_Book1_THCPK bs" xfId="1023"/>
    <cellStyle name="_KT (2)_5_Book1_Tien-do-KHCB-2005 (09-02)" xfId="1024"/>
    <cellStyle name="_KT (2)_5_Cty Phu Thai" xfId="1025"/>
    <cellStyle name="_KT (2)_5_Dcdtoan-bcnckt " xfId="1026"/>
    <cellStyle name="_KT (2)_5_Dcdtoan-bcnckt _Book1" xfId="1027"/>
    <cellStyle name="_KT (2)_5_Dcdtoan-bcnckt _XL4Poppy" xfId="1028"/>
    <cellStyle name="_KT (2)_5_Dcdtoan-bcnckt _XL4Test5" xfId="1029"/>
    <cellStyle name="_KT (2)_5_DTCDT MR.2N110.HOCMON.TDTOAN.CCUNG" xfId="1030"/>
    <cellStyle name="_KT (2)_5_DTNE" xfId="1031"/>
    <cellStyle name="_KT (2)_5_DTOAN(THEO BAN A)" xfId="1032"/>
    <cellStyle name="_KT (2)_5_Lilama 3- Tam" xfId="1033"/>
    <cellStyle name="_KT (2)_5_Lora-tungchau" xfId="1034"/>
    <cellStyle name="_KT (2)_5_LuuNgay26-03-2008LuuNgay25-02-2008Copy of Phuong dong 2007- tram-14-02-08NKC( A Khanh)" xfId="1035"/>
    <cellStyle name="_KT (2)_5_moi" xfId="1036"/>
    <cellStyle name="_KT (2)_5_moi_Book1" xfId="1037"/>
    <cellStyle name="_KT (2)_5_moi_XL4Poppy" xfId="1038"/>
    <cellStyle name="_KT (2)_5_moi_XL4Test5" xfId="1039"/>
    <cellStyle name="_KT (2)_5_PGIA-phieu tham tra Kho bac" xfId="1040"/>
    <cellStyle name="_KT (2)_5_PGIA-phieu tham tra Kho bac_Book1" xfId="1041"/>
    <cellStyle name="_KT (2)_5_PT02-02" xfId="1042"/>
    <cellStyle name="_KT (2)_5_PT02-02_Book1" xfId="1043"/>
    <cellStyle name="_KT (2)_5_PT02-02_Book1_1" xfId="1044"/>
    <cellStyle name="_KT (2)_5_PT02-03" xfId="1045"/>
    <cellStyle name="_KT (2)_5_PT02-03_Book1" xfId="1046"/>
    <cellStyle name="_KT (2)_5_PT02-03_Book1_1" xfId="1047"/>
    <cellStyle name="_KT (2)_5_Qt-HT3PQ1(CauKho)" xfId="1048"/>
    <cellStyle name="_KT (2)_5_Qt-HT3PQ1(CauKho)_Don gia quy 3 nam 2003 - Ban Dien Luc" xfId="1049"/>
    <cellStyle name="_KT (2)_5_Qt-HT3PQ1(CauKho)_Don gia quy 3 nam 2003 - Ban Dien Luc_Book1" xfId="1050"/>
    <cellStyle name="_KT (2)_5_Qt-HT3PQ1(CauKho)_NC-VL2-2003" xfId="1051"/>
    <cellStyle name="_KT (2)_5_Qt-HT3PQ1(CauKho)_NC-VL2-2003_1" xfId="1052"/>
    <cellStyle name="_KT (2)_5_Qt-HT3PQ1(CauKho)_NC-VL2-2003_1_Book1" xfId="1053"/>
    <cellStyle name="_KT (2)_5_Sheet2" xfId="1054"/>
    <cellStyle name="_KT (2)_5_Sheet2_Book1" xfId="1055"/>
    <cellStyle name="_KT (2)_5_Sheet3" xfId="1056"/>
    <cellStyle name="_KT (2)_5_Tien-do-KHCB-2005 (09-02)" xfId="1057"/>
    <cellStyle name="_KT (2)_5_TSCD nam 2008 (31-12) chuan" xfId="1058"/>
    <cellStyle name="_KT (2)_5_VT CCDC dung duoc moi nhat" xfId="1059"/>
    <cellStyle name="_KT (2)_5_VT CCDC dung duoc moi nhat_Book1" xfId="1060"/>
    <cellStyle name="_KT (2)_5_XL4Poppy" xfId="1061"/>
    <cellStyle name="_KT (2)_5_XL4Poppy_1" xfId="1062"/>
    <cellStyle name="_KT (2)_5_XL4Poppy_XL4Test5" xfId="1063"/>
    <cellStyle name="_KT (2)_5_XL4Test5" xfId="1064"/>
    <cellStyle name="_KT (2)_5_XL4Test5_1" xfId="1065"/>
    <cellStyle name="_KT (2)_Book1" xfId="1066"/>
    <cellStyle name="_KT (2)_Book1_1" xfId="1067"/>
    <cellStyle name="_KT (2)_Book1_1_Bang thong  ke dao duong" xfId="1068"/>
    <cellStyle name="_KT (2)_Book1_1_Book1" xfId="1069"/>
    <cellStyle name="_KT (2)_Book1_1_DTNE" xfId="1070"/>
    <cellStyle name="_KT (2)_Book1_1_Tien-do-KHCB-2005 (09-02)" xfId="1071"/>
    <cellStyle name="_KT (2)_Book1_2" xfId="1072"/>
    <cellStyle name="_KT (2)_Book1_BC-QT-WB-dthao" xfId="1073"/>
    <cellStyle name="_KT (2)_Book1_BC-QT-WB-dthao_Book1" xfId="1074"/>
    <cellStyle name="_KT (2)_Book1_Book1" xfId="1075"/>
    <cellStyle name="_KT (2)_Book1_Book1_1" xfId="1076"/>
    <cellStyle name="_KT (2)_Book1_Book1_Book1" xfId="1077"/>
    <cellStyle name="_KT (2)_Book1_Book1_Book1_1" xfId="1078"/>
    <cellStyle name="_KT (2)_Book1_CHIET-TINH-BCNCKT" xfId="1079"/>
    <cellStyle name="_KT (2)_Book1_DATA" xfId="1080"/>
    <cellStyle name="_KT (2)_Book1_DTNE" xfId="1081"/>
    <cellStyle name="_KT (2)_Book1_GTrinh(CPK)" xfId="1082"/>
    <cellStyle name="_KT (2)_Book1_THCPK bs" xfId="1083"/>
    <cellStyle name="_KT (2)_Book1_Tien-do-KHCB-2005 (09-02)" xfId="1084"/>
    <cellStyle name="_KT (2)_DTNE" xfId="1085"/>
    <cellStyle name="_KT (2)_DTOAN(THEO BAN A)" xfId="1086"/>
    <cellStyle name="_KT (2)_Lora-tungchau" xfId="1087"/>
    <cellStyle name="_KT (2)_Lora-tungchau_Book1" xfId="1088"/>
    <cellStyle name="_KT (2)_LuuNgay26-03-2008LuuNgay25-02-2008Copy of Phuong dong 2007- tram-14-02-08NKC( A Khanh)" xfId="1089"/>
    <cellStyle name="_KT (2)_PERSONAL" xfId="1090"/>
    <cellStyle name="_KT (2)_PERSONAL_Book1" xfId="1091"/>
    <cellStyle name="_KT (2)_PERSONAL_HTQ.8 GD1" xfId="1092"/>
    <cellStyle name="_KT (2)_PERSONAL_HTQ.8 GD1_Don gia quy 3 nam 2003 - Ban Dien Luc" xfId="1093"/>
    <cellStyle name="_KT (2)_PERSONAL_HTQ.8 GD1_Don gia quy 3 nam 2003 - Ban Dien Luc_Book1" xfId="1094"/>
    <cellStyle name="_KT (2)_PERSONAL_HTQ.8 GD1_NC-VL2-2003" xfId="1095"/>
    <cellStyle name="_KT (2)_PERSONAL_HTQ.8 GD1_NC-VL2-2003_1" xfId="1096"/>
    <cellStyle name="_KT (2)_PERSONAL_HTQ.8 GD1_NC-VL2-2003_1_Book1" xfId="1097"/>
    <cellStyle name="_KT (2)_PERSONAL_LuuNgay26-03-2008LuuNgay25-02-2008Copy of Phuong dong 2007- tram-14-02-08NKC( A Khanh)" xfId="1098"/>
    <cellStyle name="_KT (2)_PERSONAL_Tong hop KHCB 2001" xfId="1099"/>
    <cellStyle name="_KT (2)_PERSONAL_VT CCDC dung duoc moi nhat" xfId="1100"/>
    <cellStyle name="_KT (2)_Qt-HT3PQ1(CauKho)" xfId="1101"/>
    <cellStyle name="_KT (2)_Qt-HT3PQ1(CauKho)_Don gia quy 3 nam 2003 - Ban Dien Luc" xfId="1102"/>
    <cellStyle name="_KT (2)_Qt-HT3PQ1(CauKho)_Don gia quy 3 nam 2003 - Ban Dien Luc_Book1" xfId="1103"/>
    <cellStyle name="_KT (2)_Qt-HT3PQ1(CauKho)_NC-VL2-2003" xfId="1104"/>
    <cellStyle name="_KT (2)_Qt-HT3PQ1(CauKho)_NC-VL2-2003_1" xfId="1105"/>
    <cellStyle name="_KT (2)_Qt-HT3PQ1(CauKho)_NC-VL2-2003_1_Book1" xfId="1106"/>
    <cellStyle name="_KT (2)_TG-TH" xfId="1107"/>
    <cellStyle name="_KT (2)_Tien-do-KHCB-2005 (09-02)" xfId="1108"/>
    <cellStyle name="_KT (2)_VT CCDC dung duoc moi nhat" xfId="1109"/>
    <cellStyle name="_KT_TG" xfId="1110"/>
    <cellStyle name="_KT_TG_1" xfId="1111"/>
    <cellStyle name="_KT_TG_1_BAO CAO KLCT PT2000" xfId="1112"/>
    <cellStyle name="_KT_TG_1_BAO CAO PT2000" xfId="1113"/>
    <cellStyle name="_KT_TG_1_BAO CAO PT2000_Book1" xfId="1114"/>
    <cellStyle name="_KT_TG_1_BAO CAO PT2000_Book1_1" xfId="1115"/>
    <cellStyle name="_KT_TG_1_Bao cao XDCB 2001 - T11 KH dieu chinh 20-11-THAI" xfId="1116"/>
    <cellStyle name="_KT_TG_1_Bao cao XDCB 2001 - T11 KH dieu chinh 20-11-THAI_Book1" xfId="1117"/>
    <cellStyle name="_KT_TG_1_Book1" xfId="1118"/>
    <cellStyle name="_KT_TG_1_Book1_1" xfId="1119"/>
    <cellStyle name="_KT_TG_1_Book1_1_Bang thong  ke dao duong" xfId="1120"/>
    <cellStyle name="_KT_TG_1_Book1_1_Book1" xfId="1121"/>
    <cellStyle name="_KT_TG_1_Book1_1_Book1_1" xfId="1122"/>
    <cellStyle name="_KT_TG_1_Book1_1_CHIET-TINH-BCNCKT" xfId="1123"/>
    <cellStyle name="_KT_TG_1_Book1_1_DanhMucDonGiaVTTB_Dien_TAM" xfId="1124"/>
    <cellStyle name="_KT_TG_1_Book1_1_DTNE" xfId="1125"/>
    <cellStyle name="_KT_TG_1_Book1_1_Tien-do-KHCB-2005 (09-02)" xfId="1126"/>
    <cellStyle name="_KT_TG_1_Book1_2" xfId="1127"/>
    <cellStyle name="_KT_TG_1_Book1_2_Book1" xfId="1128"/>
    <cellStyle name="_KT_TG_1_Book1_2_Book1_1" xfId="1129"/>
    <cellStyle name="_KT_TG_1_Book1_3" xfId="1130"/>
    <cellStyle name="_KT_TG_1_Book1_3_Book1" xfId="1131"/>
    <cellStyle name="_KT_TG_1_Book1_4" xfId="1132"/>
    <cellStyle name="_KT_TG_1_Book1_5" xfId="1133"/>
    <cellStyle name="_KT_TG_1_Book1_Bang thong  ke dao duong" xfId="1134"/>
    <cellStyle name="_KT_TG_1_Book1_BC-QT-WB-dthao" xfId="1135"/>
    <cellStyle name="_KT_TG_1_Book1_BC-QT-WB-dthao_Book1" xfId="1136"/>
    <cellStyle name="_KT_TG_1_Book1_Book1" xfId="1137"/>
    <cellStyle name="_KT_TG_1_Book1_Book1_1" xfId="1138"/>
    <cellStyle name="_KT_TG_1_Book1_Book1_1_Book1" xfId="1139"/>
    <cellStyle name="_KT_TG_1_Book1_Book1_2" xfId="1140"/>
    <cellStyle name="_KT_TG_1_Book1_Book1_Book1" xfId="1141"/>
    <cellStyle name="_KT_TG_1_Book1_Book1_Book1_1" xfId="1142"/>
    <cellStyle name="_KT_TG_1_Book1_CHIET-TINH-BCNCKT" xfId="1143"/>
    <cellStyle name="_KT_TG_1_Book1_DanhMucDonGiaVTTB_Dien_TAM" xfId="1144"/>
    <cellStyle name="_KT_TG_1_Book1_DATA" xfId="1145"/>
    <cellStyle name="_KT_TG_1_Book1_DTNE" xfId="1146"/>
    <cellStyle name="_KT_TG_1_Book1_GTrinh(CPK)" xfId="1147"/>
    <cellStyle name="_KT_TG_1_Book1_THCPK bs" xfId="1148"/>
    <cellStyle name="_KT_TG_1_Book1_Tien-do-KHCB-2005 (09-02)" xfId="1149"/>
    <cellStyle name="_KT_TG_1_Cty Phu Thai" xfId="1150"/>
    <cellStyle name="_KT_TG_1_Dcdtoan-bcnckt " xfId="1151"/>
    <cellStyle name="_KT_TG_1_Dcdtoan-bcnckt _Book1" xfId="1152"/>
    <cellStyle name="_KT_TG_1_Dcdtoan-bcnckt _XL4Poppy" xfId="1153"/>
    <cellStyle name="_KT_TG_1_Dcdtoan-bcnckt _XL4Test5" xfId="1154"/>
    <cellStyle name="_KT_TG_1_DTCDT MR.2N110.HOCMON.TDTOAN.CCUNG" xfId="1155"/>
    <cellStyle name="_KT_TG_1_DTNE" xfId="1156"/>
    <cellStyle name="_KT_TG_1_DTOAN(THEO BAN A)" xfId="1157"/>
    <cellStyle name="_KT_TG_1_Lilama 3- Tam" xfId="1158"/>
    <cellStyle name="_KT_TG_1_Lora-tungchau" xfId="1159"/>
    <cellStyle name="_KT_TG_1_LuuNgay26-03-2008LuuNgay25-02-2008Copy of Phuong dong 2007- tram-14-02-08NKC( A Khanh)" xfId="1160"/>
    <cellStyle name="_KT_TG_1_moi" xfId="1161"/>
    <cellStyle name="_KT_TG_1_moi_Book1" xfId="1162"/>
    <cellStyle name="_KT_TG_1_moi_XL4Poppy" xfId="1163"/>
    <cellStyle name="_KT_TG_1_moi_XL4Test5" xfId="1164"/>
    <cellStyle name="_KT_TG_1_PGIA-phieu tham tra Kho bac" xfId="1165"/>
    <cellStyle name="_KT_TG_1_PGIA-phieu tham tra Kho bac_Book1" xfId="1166"/>
    <cellStyle name="_KT_TG_1_PT02-02" xfId="1167"/>
    <cellStyle name="_KT_TG_1_PT02-02_Book1" xfId="1168"/>
    <cellStyle name="_KT_TG_1_PT02-02_Book1_1" xfId="1169"/>
    <cellStyle name="_KT_TG_1_PT02-03" xfId="1170"/>
    <cellStyle name="_KT_TG_1_PT02-03_Book1" xfId="1171"/>
    <cellStyle name="_KT_TG_1_PT02-03_Book1_1" xfId="1172"/>
    <cellStyle name="_KT_TG_1_Qt-HT3PQ1(CauKho)" xfId="1173"/>
    <cellStyle name="_KT_TG_1_Qt-HT3PQ1(CauKho)_Don gia quy 3 nam 2003 - Ban Dien Luc" xfId="1174"/>
    <cellStyle name="_KT_TG_1_Qt-HT3PQ1(CauKho)_Don gia quy 3 nam 2003 - Ban Dien Luc_Book1" xfId="1175"/>
    <cellStyle name="_KT_TG_1_Qt-HT3PQ1(CauKho)_NC-VL2-2003" xfId="1176"/>
    <cellStyle name="_KT_TG_1_Qt-HT3PQ1(CauKho)_NC-VL2-2003_1" xfId="1177"/>
    <cellStyle name="_KT_TG_1_Qt-HT3PQ1(CauKho)_NC-VL2-2003_1_Book1" xfId="1178"/>
    <cellStyle name="_KT_TG_1_Sheet2" xfId="1179"/>
    <cellStyle name="_KT_TG_1_Sheet2_Book1" xfId="1180"/>
    <cellStyle name="_KT_TG_1_Sheet3" xfId="1181"/>
    <cellStyle name="_KT_TG_1_Tien-do-KHCB-2005 (09-02)" xfId="1182"/>
    <cellStyle name="_KT_TG_1_TSCD nam 2008 (31-12) chuan" xfId="1183"/>
    <cellStyle name="_KT_TG_1_VT CCDC dung duoc moi nhat" xfId="1184"/>
    <cellStyle name="_KT_TG_1_VT CCDC dung duoc moi nhat_Book1" xfId="1185"/>
    <cellStyle name="_KT_TG_1_XL4Poppy" xfId="1186"/>
    <cellStyle name="_KT_TG_1_XL4Poppy_1" xfId="1187"/>
    <cellStyle name="_KT_TG_1_XL4Poppy_XL4Test5" xfId="1188"/>
    <cellStyle name="_KT_TG_1_XL4Test5" xfId="1189"/>
    <cellStyle name="_KT_TG_1_XL4Test5_1" xfId="1190"/>
    <cellStyle name="_KT_TG_2" xfId="1191"/>
    <cellStyle name="_KT_TG_2_BAO CAO KLCT PT2000" xfId="1192"/>
    <cellStyle name="_KT_TG_2_BAO CAO PT2000" xfId="1193"/>
    <cellStyle name="_KT_TG_2_BAO CAO PT2000_Book1" xfId="1194"/>
    <cellStyle name="_KT_TG_2_BAO CAO PT2000_Book1_1" xfId="1195"/>
    <cellStyle name="_KT_TG_2_Bao cao XDCB 2001 - T11 KH dieu chinh 20-11-THAI" xfId="1196"/>
    <cellStyle name="_KT_TG_2_Bao cao XDCB 2001 - T11 KH dieu chinh 20-11-THAI_Book1" xfId="1197"/>
    <cellStyle name="_KT_TG_2_Book1" xfId="1198"/>
    <cellStyle name="_KT_TG_2_Book1_1" xfId="1199"/>
    <cellStyle name="_KT_TG_2_Book1_1_Bang thong  ke dao duong" xfId="1200"/>
    <cellStyle name="_KT_TG_2_Book1_1_Book1" xfId="1201"/>
    <cellStyle name="_KT_TG_2_Book1_1_Book1_1" xfId="1202"/>
    <cellStyle name="_KT_TG_2_Book1_1_CHIET-TINH-BCNCKT" xfId="1203"/>
    <cellStyle name="_KT_TG_2_Book1_1_DanhMucDonGiaVTTB_Dien_TAM" xfId="1204"/>
    <cellStyle name="_KT_TG_2_Book1_1_DTNE" xfId="1205"/>
    <cellStyle name="_KT_TG_2_Book1_1_Tien-do-KHCB-2005 (09-02)" xfId="1206"/>
    <cellStyle name="_KT_TG_2_Book1_2" xfId="1207"/>
    <cellStyle name="_KT_TG_2_Book1_2_Book1" xfId="1208"/>
    <cellStyle name="_KT_TG_2_Book1_2_Book1_1" xfId="1209"/>
    <cellStyle name="_KT_TG_2_Book1_2_CHIET-TINH-BCNCKT" xfId="1210"/>
    <cellStyle name="_KT_TG_2_Book1_3" xfId="1211"/>
    <cellStyle name="_KT_TG_2_Book1_3_Book1" xfId="1212"/>
    <cellStyle name="_KT_TG_2_Book1_4" xfId="1213"/>
    <cellStyle name="_KT_TG_2_Book1_5" xfId="1214"/>
    <cellStyle name="_KT_TG_2_Book1_Bang thong  ke dao duong" xfId="1215"/>
    <cellStyle name="_KT_TG_2_Book1_Book1" xfId="1216"/>
    <cellStyle name="_KT_TG_2_Book1_Book1_1" xfId="1217"/>
    <cellStyle name="_KT_TG_2_Book1_Book1_1_Book1" xfId="1218"/>
    <cellStyle name="_KT_TG_2_Book1_Book1_2" xfId="1219"/>
    <cellStyle name="_KT_TG_2_Book1_Book1_Book1" xfId="1220"/>
    <cellStyle name="_KT_TG_2_Book1_Book1_Book1_1" xfId="1221"/>
    <cellStyle name="_KT_TG_2_Book1_CHIET-TINH-BCNCKT" xfId="1222"/>
    <cellStyle name="_KT_TG_2_Book1_DanhMucDonGiaVTTB_Dien_TAM" xfId="1223"/>
    <cellStyle name="_KT_TG_2_Book1_DTNE" xfId="1224"/>
    <cellStyle name="_KT_TG_2_Book1_Tien-do-KHCB-2005 (09-02)" xfId="1225"/>
    <cellStyle name="_KT_TG_2_Cty Phu Thai" xfId="1226"/>
    <cellStyle name="_KT_TG_2_Dcdtoan-bcnckt " xfId="1227"/>
    <cellStyle name="_KT_TG_2_Dcdtoan-bcnckt _Book1" xfId="1228"/>
    <cellStyle name="_KT_TG_2_Dcdtoan-bcnckt _XL4Poppy" xfId="1229"/>
    <cellStyle name="_KT_TG_2_Dcdtoan-bcnckt _XL4Test5" xfId="1230"/>
    <cellStyle name="_KT_TG_2_DTCDT MR.2N110.HOCMON.TDTOAN.CCUNG" xfId="1231"/>
    <cellStyle name="_KT_TG_2_DTNE" xfId="1232"/>
    <cellStyle name="_KT_TG_2_DTOAN(THEO BAN A)" xfId="1233"/>
    <cellStyle name="_KT_TG_2_Lilama 3- Tam" xfId="1234"/>
    <cellStyle name="_KT_TG_2_Lora-tungchau" xfId="1235"/>
    <cellStyle name="_KT_TG_2_LuuNgay26-03-2008LuuNgay25-02-2008Copy of Phuong dong 2007- tram-14-02-08NKC( A Khanh)" xfId="1236"/>
    <cellStyle name="_KT_TG_2_moi" xfId="1237"/>
    <cellStyle name="_KT_TG_2_moi_Book1" xfId="1238"/>
    <cellStyle name="_KT_TG_2_moi_XL4Poppy" xfId="1239"/>
    <cellStyle name="_KT_TG_2_moi_XL4Test5" xfId="1240"/>
    <cellStyle name="_KT_TG_2_PGIA-phieu tham tra Kho bac" xfId="1241"/>
    <cellStyle name="_KT_TG_2_PGIA-phieu tham tra Kho bac_Book1" xfId="1242"/>
    <cellStyle name="_KT_TG_2_PT02-02" xfId="1243"/>
    <cellStyle name="_KT_TG_2_PT02-02_Book1" xfId="1244"/>
    <cellStyle name="_KT_TG_2_PT02-02_Book1_1" xfId="1245"/>
    <cellStyle name="_KT_TG_2_PT02-03" xfId="1246"/>
    <cellStyle name="_KT_TG_2_PT02-03_Book1" xfId="1247"/>
    <cellStyle name="_KT_TG_2_PT02-03_Book1_1" xfId="1248"/>
    <cellStyle name="_KT_TG_2_Qt-HT3PQ1(CauKho)" xfId="1249"/>
    <cellStyle name="_KT_TG_2_Qt-HT3PQ1(CauKho)_Don gia quy 3 nam 2003 - Ban Dien Luc" xfId="1250"/>
    <cellStyle name="_KT_TG_2_Qt-HT3PQ1(CauKho)_Don gia quy 3 nam 2003 - Ban Dien Luc_Book1" xfId="1251"/>
    <cellStyle name="_KT_TG_2_Qt-HT3PQ1(CauKho)_NC-VL2-2003" xfId="1252"/>
    <cellStyle name="_KT_TG_2_Qt-HT3PQ1(CauKho)_NC-VL2-2003_1" xfId="1253"/>
    <cellStyle name="_KT_TG_2_Qt-HT3PQ1(CauKho)_NC-VL2-2003_1_Book1" xfId="1254"/>
    <cellStyle name="_KT_TG_2_Sheet2" xfId="1255"/>
    <cellStyle name="_KT_TG_2_Sheet2_Book1" xfId="1256"/>
    <cellStyle name="_KT_TG_2_Sheet3" xfId="1257"/>
    <cellStyle name="_KT_TG_2_Tien-do-KHCB-2005 (09-02)" xfId="1258"/>
    <cellStyle name="_KT_TG_2_TSCD nam 2008 (31-12) chuan" xfId="1259"/>
    <cellStyle name="_KT_TG_2_VT CCDC dung duoc moi nhat" xfId="1260"/>
    <cellStyle name="_KT_TG_2_VT CCDC dung duoc moi nhat_Book1" xfId="1261"/>
    <cellStyle name="_KT_TG_2_XL4Poppy" xfId="1262"/>
    <cellStyle name="_KT_TG_2_XL4Poppy_1" xfId="1263"/>
    <cellStyle name="_KT_TG_2_XL4Poppy_XL4Test5" xfId="1264"/>
    <cellStyle name="_KT_TG_2_XL4Test5" xfId="1265"/>
    <cellStyle name="_KT_TG_2_XL4Test5_1" xfId="1266"/>
    <cellStyle name="_KT_TG_3" xfId="1267"/>
    <cellStyle name="_KT_TG_4" xfId="1268"/>
    <cellStyle name="_KT_TG_4_Book1" xfId="1269"/>
    <cellStyle name="_KT_TG_4_Book1_DTNE" xfId="1270"/>
    <cellStyle name="_KT_TG_4_Book1_Tien-do-KHCB-2005 (09-02)" xfId="1271"/>
    <cellStyle name="_KT_TG_4_DTNE" xfId="1272"/>
    <cellStyle name="_KT_TG_4_DTOAN(THEO BAN A)" xfId="1273"/>
    <cellStyle name="_KT_TG_4_Lora-tungchau" xfId="1274"/>
    <cellStyle name="_KT_TG_4_Qt-HT3PQ1(CauKho)" xfId="1275"/>
    <cellStyle name="_KT_TG_4_Qt-HT3PQ1(CauKho)_Don gia quy 3 nam 2003 - Ban Dien Luc" xfId="1276"/>
    <cellStyle name="_KT_TG_4_Qt-HT3PQ1(CauKho)_Don gia quy 3 nam 2003 - Ban Dien Luc_Book1" xfId="1277"/>
    <cellStyle name="_KT_TG_4_Qt-HT3PQ1(CauKho)_NC-VL2-2003" xfId="1278"/>
    <cellStyle name="_KT_TG_4_Qt-HT3PQ1(CauKho)_NC-VL2-2003_1" xfId="1279"/>
    <cellStyle name="_KT_TG_4_Qt-HT3PQ1(CauKho)_NC-VL2-2003_1_Book1" xfId="1280"/>
    <cellStyle name="_KT_TG_4_Tien-do-KHCB-2005 (09-02)" xfId="1281"/>
    <cellStyle name="_Lilama TN Co dien" xfId="1282"/>
    <cellStyle name="_Lilama TN Co dien 2" xfId="6633"/>
    <cellStyle name="_Lilama TN Co dien 3" xfId="9005"/>
    <cellStyle name="_Lilama TN Co dien 4" xfId="6629"/>
    <cellStyle name="_Lilama TN Co dien 5" xfId="9008"/>
    <cellStyle name="_Lilama TN Co dien 6" xfId="6625"/>
    <cellStyle name="_Lora-tungchau" xfId="1283"/>
    <cellStyle name="_Lora-tungchau_Book1" xfId="1284"/>
    <cellStyle name="_PERSONAL" xfId="1285"/>
    <cellStyle name="_PERSONAL_Book1" xfId="1286"/>
    <cellStyle name="_PERSONAL_HTQ.8 GD1" xfId="1287"/>
    <cellStyle name="_PERSONAL_HTQ.8 GD1_Don gia quy 3 nam 2003 - Ban Dien Luc" xfId="1288"/>
    <cellStyle name="_PERSONAL_HTQ.8 GD1_Don gia quy 3 nam 2003 - Ban Dien Luc_Book1" xfId="1289"/>
    <cellStyle name="_PERSONAL_HTQ.8 GD1_NC-VL2-2003" xfId="1290"/>
    <cellStyle name="_PERSONAL_HTQ.8 GD1_NC-VL2-2003_1" xfId="1291"/>
    <cellStyle name="_PERSONAL_HTQ.8 GD1_NC-VL2-2003_1_Book1" xfId="1292"/>
    <cellStyle name="_PERSONAL_LuuNgay26-03-2008LuuNgay25-02-2008Copy of Phuong dong 2007- tram-14-02-08NKC( A Khanh)" xfId="1293"/>
    <cellStyle name="_PERSONAL_Tong hop KHCB 2001" xfId="1294"/>
    <cellStyle name="_PERSONAL_VT CCDC dung duoc moi nhat" xfId="1295"/>
    <cellStyle name="_Phan chia khoi luong Yen Binh" xfId="1296"/>
    <cellStyle name="_Qt-HT3PQ1(CauKho)" xfId="1297"/>
    <cellStyle name="_Qt-HT3PQ1(CauKho)_Don gia quy 3 nam 2003 - Ban Dien Luc" xfId="1298"/>
    <cellStyle name="_Qt-HT3PQ1(CauKho)_Don gia quy 3 nam 2003 - Ban Dien Luc_Book1" xfId="1299"/>
    <cellStyle name="_Qt-HT3PQ1(CauKho)_NC-VL2-2003" xfId="1300"/>
    <cellStyle name="_Qt-HT3PQ1(CauKho)_NC-VL2-2003_1" xfId="1301"/>
    <cellStyle name="_Qt-HT3PQ1(CauKho)_NC-VL2-2003_1_Book1" xfId="1302"/>
    <cellStyle name="_Table2_Out" xfId="1303"/>
    <cellStyle name="_Table2_Out 2" xfId="6634"/>
    <cellStyle name="_Table2_Out 3" xfId="9004"/>
    <cellStyle name="_Table2_Out 4" xfId="6630"/>
    <cellStyle name="_Table2_Out 5" xfId="9007"/>
    <cellStyle name="_Table2_Out 6" xfId="6626"/>
    <cellStyle name="_TG-TH" xfId="1304"/>
    <cellStyle name="_TG-TH_1" xfId="1305"/>
    <cellStyle name="_TG-TH_1_BAO CAO KLCT PT2000" xfId="1306"/>
    <cellStyle name="_TG-TH_1_BAO CAO PT2000" xfId="1307"/>
    <cellStyle name="_TG-TH_1_BAO CAO PT2000_Book1" xfId="1308"/>
    <cellStyle name="_TG-TH_1_BAO CAO PT2000_Book1_1" xfId="1309"/>
    <cellStyle name="_TG-TH_1_Bao cao XDCB 2001 - T11 KH dieu chinh 20-11-THAI" xfId="1310"/>
    <cellStyle name="_TG-TH_1_Bao cao XDCB 2001 - T11 KH dieu chinh 20-11-THAI_Book1" xfId="1311"/>
    <cellStyle name="_TG-TH_1_Book1" xfId="1312"/>
    <cellStyle name="_TG-TH_1_Book1_1" xfId="1313"/>
    <cellStyle name="_TG-TH_1_Book1_1_Bang thong  ke dao duong" xfId="1314"/>
    <cellStyle name="_TG-TH_1_Book1_1_Book1" xfId="1315"/>
    <cellStyle name="_TG-TH_1_Book1_1_Book1_1" xfId="1316"/>
    <cellStyle name="_TG-TH_1_Book1_1_CHIET-TINH-BCNCKT" xfId="1317"/>
    <cellStyle name="_TG-TH_1_Book1_1_DanhMucDonGiaVTTB_Dien_TAM" xfId="1318"/>
    <cellStyle name="_TG-TH_1_Book1_1_DTNE" xfId="1319"/>
    <cellStyle name="_TG-TH_1_Book1_1_Tien-do-KHCB-2005 (09-02)" xfId="1320"/>
    <cellStyle name="_TG-TH_1_Book1_2" xfId="1321"/>
    <cellStyle name="_TG-TH_1_Book1_2_Book1" xfId="1322"/>
    <cellStyle name="_TG-TH_1_Book1_2_Book1_1" xfId="1323"/>
    <cellStyle name="_TG-TH_1_Book1_3" xfId="1324"/>
    <cellStyle name="_TG-TH_1_Book1_3_Book1" xfId="1325"/>
    <cellStyle name="_TG-TH_1_Book1_4" xfId="1326"/>
    <cellStyle name="_TG-TH_1_Book1_5" xfId="1327"/>
    <cellStyle name="_TG-TH_1_Book1_Bang thong  ke dao duong" xfId="1328"/>
    <cellStyle name="_TG-TH_1_Book1_BC-QT-WB-dthao" xfId="1329"/>
    <cellStyle name="_TG-TH_1_Book1_BC-QT-WB-dthao_Book1" xfId="1330"/>
    <cellStyle name="_TG-TH_1_Book1_Book1" xfId="1331"/>
    <cellStyle name="_TG-TH_1_Book1_Book1_1" xfId="1332"/>
    <cellStyle name="_TG-TH_1_Book1_Book1_1_Book1" xfId="1333"/>
    <cellStyle name="_TG-TH_1_Book1_Book1_2" xfId="1334"/>
    <cellStyle name="_TG-TH_1_Book1_Book1_Book1" xfId="1335"/>
    <cellStyle name="_TG-TH_1_Book1_Book1_Book1_1" xfId="1336"/>
    <cellStyle name="_TG-TH_1_Book1_CHIET-TINH-BCNCKT" xfId="1337"/>
    <cellStyle name="_TG-TH_1_Book1_DanhMucDonGiaVTTB_Dien_TAM" xfId="1338"/>
    <cellStyle name="_TG-TH_1_Book1_DATA" xfId="1339"/>
    <cellStyle name="_TG-TH_1_Book1_DTNE" xfId="1340"/>
    <cellStyle name="_TG-TH_1_Book1_GTrinh(CPK)" xfId="1341"/>
    <cellStyle name="_TG-TH_1_Book1_THCPK bs" xfId="1342"/>
    <cellStyle name="_TG-TH_1_Book1_Tien-do-KHCB-2005 (09-02)" xfId="1343"/>
    <cellStyle name="_TG-TH_1_Cty Phu Thai" xfId="1344"/>
    <cellStyle name="_TG-TH_1_Dcdtoan-bcnckt " xfId="1345"/>
    <cellStyle name="_TG-TH_1_Dcdtoan-bcnckt _Book1" xfId="1346"/>
    <cellStyle name="_TG-TH_1_Dcdtoan-bcnckt _XL4Poppy" xfId="1347"/>
    <cellStyle name="_TG-TH_1_Dcdtoan-bcnckt _XL4Test5" xfId="1348"/>
    <cellStyle name="_TG-TH_1_DTCDT MR.2N110.HOCMON.TDTOAN.CCUNG" xfId="1349"/>
    <cellStyle name="_TG-TH_1_DTNE" xfId="1350"/>
    <cellStyle name="_TG-TH_1_DTOAN(THEO BAN A)" xfId="1351"/>
    <cellStyle name="_TG-TH_1_Lilama 3- Tam" xfId="1352"/>
    <cellStyle name="_TG-TH_1_Lora-tungchau" xfId="1353"/>
    <cellStyle name="_TG-TH_1_LuuNgay26-03-2008LuuNgay25-02-2008Copy of Phuong dong 2007- tram-14-02-08NKC( A Khanh)" xfId="1354"/>
    <cellStyle name="_TG-TH_1_moi" xfId="1355"/>
    <cellStyle name="_TG-TH_1_moi_Book1" xfId="1356"/>
    <cellStyle name="_TG-TH_1_moi_XL4Poppy" xfId="1357"/>
    <cellStyle name="_TG-TH_1_moi_XL4Test5" xfId="1358"/>
    <cellStyle name="_TG-TH_1_PGIA-phieu tham tra Kho bac" xfId="1359"/>
    <cellStyle name="_TG-TH_1_PGIA-phieu tham tra Kho bac_Book1" xfId="1360"/>
    <cellStyle name="_TG-TH_1_PT02-02" xfId="1361"/>
    <cellStyle name="_TG-TH_1_PT02-02_Book1" xfId="1362"/>
    <cellStyle name="_TG-TH_1_PT02-02_Book1_1" xfId="1363"/>
    <cellStyle name="_TG-TH_1_PT02-03" xfId="1364"/>
    <cellStyle name="_TG-TH_1_PT02-03_Book1" xfId="1365"/>
    <cellStyle name="_TG-TH_1_PT02-03_Book1_1" xfId="1366"/>
    <cellStyle name="_TG-TH_1_Qt-HT3PQ1(CauKho)" xfId="1367"/>
    <cellStyle name="_TG-TH_1_Qt-HT3PQ1(CauKho)_Don gia quy 3 nam 2003 - Ban Dien Luc" xfId="1368"/>
    <cellStyle name="_TG-TH_1_Qt-HT3PQ1(CauKho)_Don gia quy 3 nam 2003 - Ban Dien Luc_Book1" xfId="1369"/>
    <cellStyle name="_TG-TH_1_Qt-HT3PQ1(CauKho)_NC-VL2-2003" xfId="1370"/>
    <cellStyle name="_TG-TH_1_Qt-HT3PQ1(CauKho)_NC-VL2-2003_1" xfId="1371"/>
    <cellStyle name="_TG-TH_1_Qt-HT3PQ1(CauKho)_NC-VL2-2003_1_Book1" xfId="1372"/>
    <cellStyle name="_TG-TH_1_Sheet2" xfId="1373"/>
    <cellStyle name="_TG-TH_1_Sheet2_Book1" xfId="1374"/>
    <cellStyle name="_TG-TH_1_Sheet3" xfId="1375"/>
    <cellStyle name="_TG-TH_1_Tien-do-KHCB-2005 (09-02)" xfId="1376"/>
    <cellStyle name="_TG-TH_1_TSCD nam 2008 (31-12) chuan" xfId="1377"/>
    <cellStyle name="_TG-TH_1_VT CCDC dung duoc moi nhat" xfId="1378"/>
    <cellStyle name="_TG-TH_1_VT CCDC dung duoc moi nhat_Book1" xfId="1379"/>
    <cellStyle name="_TG-TH_1_XL4Poppy" xfId="1380"/>
    <cellStyle name="_TG-TH_1_XL4Poppy_1" xfId="1381"/>
    <cellStyle name="_TG-TH_1_XL4Poppy_XL4Test5" xfId="1382"/>
    <cellStyle name="_TG-TH_1_XL4Test5" xfId="1383"/>
    <cellStyle name="_TG-TH_1_XL4Test5_1" xfId="1384"/>
    <cellStyle name="_TG-TH_2" xfId="1385"/>
    <cellStyle name="_TG-TH_2_BAO CAO KLCT PT2000" xfId="1386"/>
    <cellStyle name="_TG-TH_2_BAO CAO PT2000" xfId="1387"/>
    <cellStyle name="_TG-TH_2_BAO CAO PT2000_Book1" xfId="1388"/>
    <cellStyle name="_TG-TH_2_BAO CAO PT2000_Book1_1" xfId="1389"/>
    <cellStyle name="_TG-TH_2_Bao cao XDCB 2001 - T11 KH dieu chinh 20-11-THAI" xfId="1390"/>
    <cellStyle name="_TG-TH_2_Bao cao XDCB 2001 - T11 KH dieu chinh 20-11-THAI_Book1" xfId="1391"/>
    <cellStyle name="_TG-TH_2_Book1" xfId="1392"/>
    <cellStyle name="_TG-TH_2_Book1_1" xfId="1393"/>
    <cellStyle name="_TG-TH_2_Book1_1_Bang thong  ke dao duong" xfId="1394"/>
    <cellStyle name="_TG-TH_2_Book1_1_Book1" xfId="1395"/>
    <cellStyle name="_TG-TH_2_Book1_1_Book1_1" xfId="1396"/>
    <cellStyle name="_TG-TH_2_Book1_1_CHIET-TINH-BCNCKT" xfId="1397"/>
    <cellStyle name="_TG-TH_2_Book1_1_DanhMucDonGiaVTTB_Dien_TAM" xfId="1398"/>
    <cellStyle name="_TG-TH_2_Book1_1_DTNE" xfId="1399"/>
    <cellStyle name="_TG-TH_2_Book1_1_Tien-do-KHCB-2005 (09-02)" xfId="1400"/>
    <cellStyle name="_TG-TH_2_Book1_2" xfId="1401"/>
    <cellStyle name="_TG-TH_2_Book1_2_Book1" xfId="1402"/>
    <cellStyle name="_TG-TH_2_Book1_2_Book1_1" xfId="1403"/>
    <cellStyle name="_TG-TH_2_Book1_2_CHIET-TINH-BCNCKT" xfId="1404"/>
    <cellStyle name="_TG-TH_2_Book1_3" xfId="1405"/>
    <cellStyle name="_TG-TH_2_Book1_3_Book1" xfId="1406"/>
    <cellStyle name="_TG-TH_2_Book1_4" xfId="1407"/>
    <cellStyle name="_TG-TH_2_Book1_5" xfId="1408"/>
    <cellStyle name="_TG-TH_2_Book1_Bang thong  ke dao duong" xfId="1409"/>
    <cellStyle name="_TG-TH_2_Book1_Book1" xfId="1410"/>
    <cellStyle name="_TG-TH_2_Book1_Book1_1" xfId="1411"/>
    <cellStyle name="_TG-TH_2_Book1_Book1_1_Book1" xfId="1412"/>
    <cellStyle name="_TG-TH_2_Book1_Book1_2" xfId="1413"/>
    <cellStyle name="_TG-TH_2_Book1_Book1_Book1" xfId="1414"/>
    <cellStyle name="_TG-TH_2_Book1_Book1_Book1_1" xfId="1415"/>
    <cellStyle name="_TG-TH_2_Book1_CHIET-TINH-BCNCKT" xfId="1416"/>
    <cellStyle name="_TG-TH_2_Book1_DanhMucDonGiaVTTB_Dien_TAM" xfId="1417"/>
    <cellStyle name="_TG-TH_2_Book1_DTNE" xfId="1418"/>
    <cellStyle name="_TG-TH_2_Book1_Tien-do-KHCB-2005 (09-02)" xfId="1419"/>
    <cellStyle name="_TG-TH_2_Cty Phu Thai" xfId="1420"/>
    <cellStyle name="_TG-TH_2_Dcdtoan-bcnckt " xfId="1421"/>
    <cellStyle name="_TG-TH_2_Dcdtoan-bcnckt _Book1" xfId="1422"/>
    <cellStyle name="_TG-TH_2_Dcdtoan-bcnckt _XL4Poppy" xfId="1423"/>
    <cellStyle name="_TG-TH_2_Dcdtoan-bcnckt _XL4Test5" xfId="1424"/>
    <cellStyle name="_TG-TH_2_DTCDT MR.2N110.HOCMON.TDTOAN.CCUNG" xfId="1425"/>
    <cellStyle name="_TG-TH_2_DTNE" xfId="1426"/>
    <cellStyle name="_TG-TH_2_DTOAN(THEO BAN A)" xfId="1427"/>
    <cellStyle name="_TG-TH_2_Lilama 3- Tam" xfId="1428"/>
    <cellStyle name="_TG-TH_2_Lora-tungchau" xfId="1429"/>
    <cellStyle name="_TG-TH_2_LuuNgay26-03-2008LuuNgay25-02-2008Copy of Phuong dong 2007- tram-14-02-08NKC( A Khanh)" xfId="1430"/>
    <cellStyle name="_TG-TH_2_moi" xfId="1431"/>
    <cellStyle name="_TG-TH_2_moi_Book1" xfId="1432"/>
    <cellStyle name="_TG-TH_2_moi_XL4Poppy" xfId="1433"/>
    <cellStyle name="_TG-TH_2_moi_XL4Test5" xfId="1434"/>
    <cellStyle name="_TG-TH_2_PGIA-phieu tham tra Kho bac" xfId="1435"/>
    <cellStyle name="_TG-TH_2_PGIA-phieu tham tra Kho bac_Book1" xfId="1436"/>
    <cellStyle name="_TG-TH_2_PT02-02" xfId="1437"/>
    <cellStyle name="_TG-TH_2_PT02-02_Book1" xfId="1438"/>
    <cellStyle name="_TG-TH_2_PT02-02_Book1_1" xfId="1439"/>
    <cellStyle name="_TG-TH_2_PT02-03" xfId="1440"/>
    <cellStyle name="_TG-TH_2_PT02-03_Book1" xfId="1441"/>
    <cellStyle name="_TG-TH_2_PT02-03_Book1_1" xfId="1442"/>
    <cellStyle name="_TG-TH_2_Qt-HT3PQ1(CauKho)" xfId="1443"/>
    <cellStyle name="_TG-TH_2_Qt-HT3PQ1(CauKho)_Don gia quy 3 nam 2003 - Ban Dien Luc" xfId="1444"/>
    <cellStyle name="_TG-TH_2_Qt-HT3PQ1(CauKho)_Don gia quy 3 nam 2003 - Ban Dien Luc_Book1" xfId="1445"/>
    <cellStyle name="_TG-TH_2_Qt-HT3PQ1(CauKho)_NC-VL2-2003" xfId="1446"/>
    <cellStyle name="_TG-TH_2_Qt-HT3PQ1(CauKho)_NC-VL2-2003_1" xfId="1447"/>
    <cellStyle name="_TG-TH_2_Qt-HT3PQ1(CauKho)_NC-VL2-2003_1_Book1" xfId="1448"/>
    <cellStyle name="_TG-TH_2_Sheet2" xfId="1449"/>
    <cellStyle name="_TG-TH_2_Sheet2_Book1" xfId="1450"/>
    <cellStyle name="_TG-TH_2_Sheet3" xfId="1451"/>
    <cellStyle name="_TG-TH_2_Tien-do-KHCB-2005 (09-02)" xfId="1452"/>
    <cellStyle name="_TG-TH_2_TSCD nam 2008 (31-12) chuan" xfId="1453"/>
    <cellStyle name="_TG-TH_2_VT CCDC dung duoc moi nhat" xfId="1454"/>
    <cellStyle name="_TG-TH_2_VT CCDC dung duoc moi nhat_Book1" xfId="1455"/>
    <cellStyle name="_TG-TH_2_XL4Poppy" xfId="1456"/>
    <cellStyle name="_TG-TH_2_XL4Poppy_1" xfId="1457"/>
    <cellStyle name="_TG-TH_2_XL4Poppy_XL4Test5" xfId="1458"/>
    <cellStyle name="_TG-TH_2_XL4Test5" xfId="1459"/>
    <cellStyle name="_TG-TH_2_XL4Test5_1" xfId="1460"/>
    <cellStyle name="_TG-TH_3" xfId="1461"/>
    <cellStyle name="_TG-TH_3_Book1" xfId="1462"/>
    <cellStyle name="_TG-TH_3_Book1_DTNE" xfId="1463"/>
    <cellStyle name="_TG-TH_3_Book1_Tien-do-KHCB-2005 (09-02)" xfId="1464"/>
    <cellStyle name="_TG-TH_3_DTNE" xfId="1465"/>
    <cellStyle name="_TG-TH_3_DTOAN(THEO BAN A)" xfId="1466"/>
    <cellStyle name="_TG-TH_3_Lora-tungchau" xfId="1467"/>
    <cellStyle name="_TG-TH_3_Qt-HT3PQ1(CauKho)" xfId="1468"/>
    <cellStyle name="_TG-TH_3_Qt-HT3PQ1(CauKho)_Don gia quy 3 nam 2003 - Ban Dien Luc" xfId="1469"/>
    <cellStyle name="_TG-TH_3_Qt-HT3PQ1(CauKho)_Don gia quy 3 nam 2003 - Ban Dien Luc_Book1" xfId="1470"/>
    <cellStyle name="_TG-TH_3_Qt-HT3PQ1(CauKho)_NC-VL2-2003" xfId="1471"/>
    <cellStyle name="_TG-TH_3_Qt-HT3PQ1(CauKho)_NC-VL2-2003_1" xfId="1472"/>
    <cellStyle name="_TG-TH_3_Qt-HT3PQ1(CauKho)_NC-VL2-2003_1_Book1" xfId="1473"/>
    <cellStyle name="_TG-TH_3_Tien-do-KHCB-2005 (09-02)" xfId="1474"/>
    <cellStyle name="_TG-TH_4" xfId="1475"/>
    <cellStyle name="_Tien do thap, quat, ong khoi" xfId="1476"/>
    <cellStyle name="_Tien-do-KHCB-2005 (09-02)" xfId="1477"/>
    <cellStyle name="_TK242 N2008" xfId="1478"/>
    <cellStyle name="_TNCN VP" xfId="1479"/>
    <cellStyle name="_TNCN VP 2" xfId="6636"/>
    <cellStyle name="_TNCN VP 3" xfId="9002"/>
    <cellStyle name="_TNCN VP 4" xfId="6632"/>
    <cellStyle name="_TNCN VP 5" xfId="9006"/>
    <cellStyle name="_TNCN VP 6" xfId="6627"/>
    <cellStyle name="_Tong hop KL mai kho dai" xfId="1480"/>
    <cellStyle name="_VT CCDC dung duoc moi nhat" xfId="1481"/>
    <cellStyle name="_Yeu cau cap Vat tu" xfId="1482"/>
    <cellStyle name="_ÿÿÿÿÿ" xfId="1483"/>
    <cellStyle name="_ÿÿÿÿÿ_bao cao KT  CK seabank.V2" xfId="1484"/>
    <cellStyle name="_ÿÿÿÿÿ_bao cao KT  CK seabank.V3" xfId="1485"/>
    <cellStyle name="_ÿÿÿÿÿ_bao cao KT  CK seabank.V3 10" xfId="1486"/>
    <cellStyle name="_ÿÿÿÿÿ_bao cao KT  CK seabank.V3 11" xfId="1487"/>
    <cellStyle name="_ÿÿÿÿÿ_bao cao KT  CK seabank.V3 12" xfId="1488"/>
    <cellStyle name="_ÿÿÿÿÿ_bao cao KT  CK seabank.V3 13" xfId="1489"/>
    <cellStyle name="_ÿÿÿÿÿ_bao cao KT  CK seabank.V3 14" xfId="1490"/>
    <cellStyle name="_ÿÿÿÿÿ_bao cao KT  CK seabank.V3 15" xfId="1491"/>
    <cellStyle name="_ÿÿÿÿÿ_bao cao KT  CK seabank.V3 16" xfId="1492"/>
    <cellStyle name="_ÿÿÿÿÿ_bao cao KT  CK seabank.V3 17" xfId="1493"/>
    <cellStyle name="_ÿÿÿÿÿ_bao cao KT  CK seabank.V3 18" xfId="1494"/>
    <cellStyle name="_ÿÿÿÿÿ_bao cao KT  CK seabank.V3 19" xfId="1495"/>
    <cellStyle name="_ÿÿÿÿÿ_bao cao KT  CK seabank.V3 2" xfId="1496"/>
    <cellStyle name="_ÿÿÿÿÿ_bao cao KT  CK seabank.V3 20" xfId="1497"/>
    <cellStyle name="_ÿÿÿÿÿ_bao cao KT  CK seabank.V3 21" xfId="1498"/>
    <cellStyle name="_ÿÿÿÿÿ_bao cao KT  CK seabank.V3 22" xfId="1499"/>
    <cellStyle name="_ÿÿÿÿÿ_bao cao KT  CK seabank.V3 23" xfId="1500"/>
    <cellStyle name="_ÿÿÿÿÿ_bao cao KT  CK seabank.V3 24" xfId="1501"/>
    <cellStyle name="_ÿÿÿÿÿ_bao cao KT  CK seabank.V3 25" xfId="1502"/>
    <cellStyle name="_ÿÿÿÿÿ_bao cao KT  CK seabank.V3 26" xfId="1503"/>
    <cellStyle name="_ÿÿÿÿÿ_bao cao KT  CK seabank.V3 27" xfId="1504"/>
    <cellStyle name="_ÿÿÿÿÿ_bao cao KT  CK seabank.V3 28" xfId="1505"/>
    <cellStyle name="_ÿÿÿÿÿ_bao cao KT  CK seabank.V3 29" xfId="1506"/>
    <cellStyle name="_ÿÿÿÿÿ_bao cao KT  CK seabank.V3 3" xfId="1507"/>
    <cellStyle name="_ÿÿÿÿÿ_bao cao KT  CK seabank.V3 30" xfId="1508"/>
    <cellStyle name="_ÿÿÿÿÿ_bao cao KT  CK seabank.V3 4" xfId="1509"/>
    <cellStyle name="_ÿÿÿÿÿ_bao cao KT  CK seabank.V3 5" xfId="1510"/>
    <cellStyle name="_ÿÿÿÿÿ_bao cao KT  CK seabank.V3 6" xfId="1511"/>
    <cellStyle name="_ÿÿÿÿÿ_bao cao KT  CK seabank.V3 7" xfId="1512"/>
    <cellStyle name="_ÿÿÿÿÿ_bao cao KT  CK seabank.V3 8" xfId="1513"/>
    <cellStyle name="_ÿÿÿÿÿ_bao cao KT  CK seabank.V3 9" xfId="1514"/>
    <cellStyle name="_ÿÿÿÿÿ_bao cao KT  CK seabank.V3_214" xfId="1515"/>
    <cellStyle name="_ÿÿÿÿÿ_bao cao KT  CK seabank.V3_BCTC 6 THANG DAU NAM 2012" xfId="1516"/>
    <cellStyle name="_ÿÿÿÿÿ_bao cao KT  CK seabank.V3_BCTC NAM 2012" xfId="1517"/>
    <cellStyle name="_ÿÿÿÿÿ_bao cao KT  CK seabank.V3_CD95" xfId="1518"/>
    <cellStyle name="_ÿÿÿÿÿ_bao cao KT  CK seabank.V3_HA BCTC 2011 se kiem toan gui BTGD sua lai theo yc ksnb" xfId="1519"/>
    <cellStyle name="_ÿÿÿÿÿ_bao cao KT  CK seabank.V3_Lai lo95" xfId="1520"/>
    <cellStyle name="_ÿÿÿÿÿ_bao cao KT  CK seabank.V3_MAU LAM BCTC QUY" xfId="1521"/>
    <cellStyle name="_ÿÿÿÿÿ_bao cao KT  CK seabank.V3_Thuyết minh" xfId="1522"/>
    <cellStyle name="_ÿÿÿÿÿ_BCKT .V6.- SeABS" xfId="1523"/>
    <cellStyle name="_ÿÿÿÿÿ_BCKT .V6.- SeABS 10" xfId="1524"/>
    <cellStyle name="_ÿÿÿÿÿ_BCKT .V6.- SeABS 11" xfId="1525"/>
    <cellStyle name="_ÿÿÿÿÿ_BCKT .V6.- SeABS 12" xfId="1526"/>
    <cellStyle name="_ÿÿÿÿÿ_BCKT .V6.- SeABS 13" xfId="1527"/>
    <cellStyle name="_ÿÿÿÿÿ_BCKT .V6.- SeABS 14" xfId="1528"/>
    <cellStyle name="_ÿÿÿÿÿ_BCKT .V6.- SeABS 15" xfId="1529"/>
    <cellStyle name="_ÿÿÿÿÿ_BCKT .V6.- SeABS 16" xfId="1530"/>
    <cellStyle name="_ÿÿÿÿÿ_BCKT .V6.- SeABS 17" xfId="1531"/>
    <cellStyle name="_ÿÿÿÿÿ_BCKT .V6.- SeABS 18" xfId="1532"/>
    <cellStyle name="_ÿÿÿÿÿ_BCKT .V6.- SeABS 19" xfId="1533"/>
    <cellStyle name="_ÿÿÿÿÿ_BCKT .V6.- SeABS 2" xfId="1534"/>
    <cellStyle name="_ÿÿÿÿÿ_BCKT .V6.- SeABS 20" xfId="1535"/>
    <cellStyle name="_ÿÿÿÿÿ_BCKT .V6.- SeABS 21" xfId="1536"/>
    <cellStyle name="_ÿÿÿÿÿ_BCKT .V6.- SeABS 22" xfId="1537"/>
    <cellStyle name="_ÿÿÿÿÿ_BCKT .V6.- SeABS 23" xfId="1538"/>
    <cellStyle name="_ÿÿÿÿÿ_BCKT .V6.- SeABS 24" xfId="1539"/>
    <cellStyle name="_ÿÿÿÿÿ_BCKT .V6.- SeABS 25" xfId="1540"/>
    <cellStyle name="_ÿÿÿÿÿ_BCKT .V6.- SeABS 26" xfId="1541"/>
    <cellStyle name="_ÿÿÿÿÿ_BCKT .V6.- SeABS 27" xfId="1542"/>
    <cellStyle name="_ÿÿÿÿÿ_BCKT .V6.- SeABS 28" xfId="1543"/>
    <cellStyle name="_ÿÿÿÿÿ_BCKT .V6.- SeABS 29" xfId="1544"/>
    <cellStyle name="_ÿÿÿÿÿ_BCKT .V6.- SeABS 3" xfId="1545"/>
    <cellStyle name="_ÿÿÿÿÿ_BCKT .V6.- SeABS 30" xfId="1546"/>
    <cellStyle name="_ÿÿÿÿÿ_BCKT .V6.- SeABS 4" xfId="1547"/>
    <cellStyle name="_ÿÿÿÿÿ_BCKT .V6.- SeABS 5" xfId="1548"/>
    <cellStyle name="_ÿÿÿÿÿ_BCKT .V6.- SeABS 6" xfId="1549"/>
    <cellStyle name="_ÿÿÿÿÿ_BCKT .V6.- SeABS 7" xfId="1550"/>
    <cellStyle name="_ÿÿÿÿÿ_BCKT .V6.- SeABS 8" xfId="1551"/>
    <cellStyle name="_ÿÿÿÿÿ_BCKT .V6.- SeABS 9" xfId="1552"/>
    <cellStyle name="_ÿÿÿÿÿ_BCKT .V6.- SeABS_214" xfId="1553"/>
    <cellStyle name="_ÿÿÿÿÿ_BCKT .V6.- SeABS_BCTC 6 THANG DAU NAM 2012" xfId="1554"/>
    <cellStyle name="_ÿÿÿÿÿ_BCKT .V6.- SeABS_BCTC NAM 2012" xfId="1555"/>
    <cellStyle name="_ÿÿÿÿÿ_BCKT .V6.- SeABS_CD95" xfId="1556"/>
    <cellStyle name="_ÿÿÿÿÿ_BCKT .V6.- SeABS_HA BCTC 2011 se kiem toan gui BTGD sua lai theo yc ksnb" xfId="1557"/>
    <cellStyle name="_ÿÿÿÿÿ_BCKT .V6.- SeABS_Lai lo95" xfId="1558"/>
    <cellStyle name="_ÿÿÿÿÿ_BCKT .V6.- SeABS_MAU LAM BCTC QUY" xfId="1559"/>
    <cellStyle name="_ÿÿÿÿÿ_BCKT .V6.- SeABS_Thuyết minh" xfId="1560"/>
    <cellStyle name="_ÿÿÿÿÿ_BCKT 31.12.2007 - Chi nhanh HCM - Phat hanh" xfId="1561"/>
    <cellStyle name="_ÿÿÿÿÿ_BCKT 31.12.2007 - Chi nhanh HCM - Phat hanh_GLV  511-wss.xls" xfId="1562"/>
    <cellStyle name="_ÿÿÿÿÿ_BCKT 31.12.2007 - Chi nhanh HCM - Phat hanh_GLV  511-wss.xls 10" xfId="1563"/>
    <cellStyle name="_ÿÿÿÿÿ_BCKT 31.12.2007 - Chi nhanh HCM - Phat hanh_GLV  511-wss.xls 11" xfId="1564"/>
    <cellStyle name="_ÿÿÿÿÿ_BCKT 31.12.2007 - Chi nhanh HCM - Phat hanh_GLV  511-wss.xls 12" xfId="1565"/>
    <cellStyle name="_ÿÿÿÿÿ_BCKT 31.12.2007 - Chi nhanh HCM - Phat hanh_GLV  511-wss.xls 13" xfId="1566"/>
    <cellStyle name="_ÿÿÿÿÿ_BCKT 31.12.2007 - Chi nhanh HCM - Phat hanh_GLV  511-wss.xls 14" xfId="1567"/>
    <cellStyle name="_ÿÿÿÿÿ_BCKT 31.12.2007 - Chi nhanh HCM - Phat hanh_GLV  511-wss.xls 15" xfId="1568"/>
    <cellStyle name="_ÿÿÿÿÿ_BCKT 31.12.2007 - Chi nhanh HCM - Phat hanh_GLV  511-wss.xls 16" xfId="1569"/>
    <cellStyle name="_ÿÿÿÿÿ_BCKT 31.12.2007 - Chi nhanh HCM - Phat hanh_GLV  511-wss.xls 17" xfId="1570"/>
    <cellStyle name="_ÿÿÿÿÿ_BCKT 31.12.2007 - Chi nhanh HCM - Phat hanh_GLV  511-wss.xls 18" xfId="1571"/>
    <cellStyle name="_ÿÿÿÿÿ_BCKT 31.12.2007 - Chi nhanh HCM - Phat hanh_GLV  511-wss.xls 19" xfId="1572"/>
    <cellStyle name="_ÿÿÿÿÿ_BCKT 31.12.2007 - Chi nhanh HCM - Phat hanh_GLV  511-wss.xls 2" xfId="1573"/>
    <cellStyle name="_ÿÿÿÿÿ_BCKT 31.12.2007 - Chi nhanh HCM - Phat hanh_GLV  511-wss.xls 20" xfId="1574"/>
    <cellStyle name="_ÿÿÿÿÿ_BCKT 31.12.2007 - Chi nhanh HCM - Phat hanh_GLV  511-wss.xls 21" xfId="1575"/>
    <cellStyle name="_ÿÿÿÿÿ_BCKT 31.12.2007 - Chi nhanh HCM - Phat hanh_GLV  511-wss.xls 22" xfId="1576"/>
    <cellStyle name="_ÿÿÿÿÿ_BCKT 31.12.2007 - Chi nhanh HCM - Phat hanh_GLV  511-wss.xls 23" xfId="1577"/>
    <cellStyle name="_ÿÿÿÿÿ_BCKT 31.12.2007 - Chi nhanh HCM - Phat hanh_GLV  511-wss.xls 24" xfId="1578"/>
    <cellStyle name="_ÿÿÿÿÿ_BCKT 31.12.2007 - Chi nhanh HCM - Phat hanh_GLV  511-wss.xls 25" xfId="1579"/>
    <cellStyle name="_ÿÿÿÿÿ_BCKT 31.12.2007 - Chi nhanh HCM - Phat hanh_GLV  511-wss.xls 26" xfId="1580"/>
    <cellStyle name="_ÿÿÿÿÿ_BCKT 31.12.2007 - Chi nhanh HCM - Phat hanh_GLV  511-wss.xls 27" xfId="1581"/>
    <cellStyle name="_ÿÿÿÿÿ_BCKT 31.12.2007 - Chi nhanh HCM - Phat hanh_GLV  511-wss.xls 28" xfId="1582"/>
    <cellStyle name="_ÿÿÿÿÿ_BCKT 31.12.2007 - Chi nhanh HCM - Phat hanh_GLV  511-wss.xls 29" xfId="1583"/>
    <cellStyle name="_ÿÿÿÿÿ_BCKT 31.12.2007 - Chi nhanh HCM - Phat hanh_GLV  511-wss.xls 3" xfId="1584"/>
    <cellStyle name="_ÿÿÿÿÿ_BCKT 31.12.2007 - Chi nhanh HCM - Phat hanh_GLV  511-wss.xls 30" xfId="1585"/>
    <cellStyle name="_ÿÿÿÿÿ_BCKT 31.12.2007 - Chi nhanh HCM - Phat hanh_GLV  511-wss.xls 4" xfId="1586"/>
    <cellStyle name="_ÿÿÿÿÿ_BCKT 31.12.2007 - Chi nhanh HCM - Phat hanh_GLV  511-wss.xls 5" xfId="1587"/>
    <cellStyle name="_ÿÿÿÿÿ_BCKT 31.12.2007 - Chi nhanh HCM - Phat hanh_GLV  511-wss.xls 6" xfId="1588"/>
    <cellStyle name="_ÿÿÿÿÿ_BCKT 31.12.2007 - Chi nhanh HCM - Phat hanh_GLV  511-wss.xls 7" xfId="1589"/>
    <cellStyle name="_ÿÿÿÿÿ_BCKT 31.12.2007 - Chi nhanh HCM - Phat hanh_GLV  511-wss.xls 8" xfId="1590"/>
    <cellStyle name="_ÿÿÿÿÿ_BCKT 31.12.2007 - Chi nhanh HCM - Phat hanh_GLV  511-wss.xls 9" xfId="1591"/>
    <cellStyle name="_ÿÿÿÿÿ_BCKT 31.12.2007 - Chi nhanh HCM - Phat hanh_GLV  511-wss.xls_214" xfId="1592"/>
    <cellStyle name="_ÿÿÿÿÿ_BCKT 31.12.2007 - Chi nhanh HCM - Phat hanh_GLV  511-wss.xls_BCTC 6 THANG DAU NAM 2012" xfId="1593"/>
    <cellStyle name="_ÿÿÿÿÿ_BCKT 31.12.2007 - Chi nhanh HCM - Phat hanh_GLV  511-wss.xls_BCTC NAM 2012" xfId="1594"/>
    <cellStyle name="_ÿÿÿÿÿ_BCKT 31.12.2007 - Chi nhanh HCM - Phat hanh_GLV  511-wss.xls_CD95" xfId="1595"/>
    <cellStyle name="_ÿÿÿÿÿ_BCKT 31.12.2007 - Chi nhanh HCM - Phat hanh_GLV  511-wss.xls_HA BCTC 2011 se kiem toan gui BTGD sua lai theo yc ksnb" xfId="1596"/>
    <cellStyle name="_ÿÿÿÿÿ_BCKT 31.12.2007 - Chi nhanh HCM - Phat hanh_GLV  511-wss.xls_Lai lo95" xfId="1597"/>
    <cellStyle name="_ÿÿÿÿÿ_BCKT 31.12.2007 - Chi nhanh HCM - Phat hanh_GLV  511-wss.xls_MAU LAM BCTC QUY" xfId="1598"/>
    <cellStyle name="_ÿÿÿÿÿ_BCKT 31.12.2007 - Chi nhanh HCM - Phat hanh_GLV  511-wss.xls_Thuyết minh" xfId="1599"/>
    <cellStyle name="_ÿÿÿÿÿ_BCKT nam 2007 - ChunViet" xfId="1600"/>
    <cellStyle name="_ÿÿÿÿÿ_BCKT nam 2007 - ChunViet_GLV  511-wss.xls" xfId="1601"/>
    <cellStyle name="_ÿÿÿÿÿ_BCKT nam 2007 - ChunViet_GLV  511-wss.xls 10" xfId="1602"/>
    <cellStyle name="_ÿÿÿÿÿ_BCKT nam 2007 - ChunViet_GLV  511-wss.xls 11" xfId="1603"/>
    <cellStyle name="_ÿÿÿÿÿ_BCKT nam 2007 - ChunViet_GLV  511-wss.xls 12" xfId="1604"/>
    <cellStyle name="_ÿÿÿÿÿ_BCKT nam 2007 - ChunViet_GLV  511-wss.xls 13" xfId="1605"/>
    <cellStyle name="_ÿÿÿÿÿ_BCKT nam 2007 - ChunViet_GLV  511-wss.xls 14" xfId="1606"/>
    <cellStyle name="_ÿÿÿÿÿ_BCKT nam 2007 - ChunViet_GLV  511-wss.xls 15" xfId="1607"/>
    <cellStyle name="_ÿÿÿÿÿ_BCKT nam 2007 - ChunViet_GLV  511-wss.xls 16" xfId="1608"/>
    <cellStyle name="_ÿÿÿÿÿ_BCKT nam 2007 - ChunViet_GLV  511-wss.xls 17" xfId="1609"/>
    <cellStyle name="_ÿÿÿÿÿ_BCKT nam 2007 - ChunViet_GLV  511-wss.xls 18" xfId="1610"/>
    <cellStyle name="_ÿÿÿÿÿ_BCKT nam 2007 - ChunViet_GLV  511-wss.xls 19" xfId="1611"/>
    <cellStyle name="_ÿÿÿÿÿ_BCKT nam 2007 - ChunViet_GLV  511-wss.xls 2" xfId="1612"/>
    <cellStyle name="_ÿÿÿÿÿ_BCKT nam 2007 - ChunViet_GLV  511-wss.xls 20" xfId="1613"/>
    <cellStyle name="_ÿÿÿÿÿ_BCKT nam 2007 - ChunViet_GLV  511-wss.xls 21" xfId="1614"/>
    <cellStyle name="_ÿÿÿÿÿ_BCKT nam 2007 - ChunViet_GLV  511-wss.xls 22" xfId="1615"/>
    <cellStyle name="_ÿÿÿÿÿ_BCKT nam 2007 - ChunViet_GLV  511-wss.xls 23" xfId="1616"/>
    <cellStyle name="_ÿÿÿÿÿ_BCKT nam 2007 - ChunViet_GLV  511-wss.xls 24" xfId="1617"/>
    <cellStyle name="_ÿÿÿÿÿ_BCKT nam 2007 - ChunViet_GLV  511-wss.xls 25" xfId="1618"/>
    <cellStyle name="_ÿÿÿÿÿ_BCKT nam 2007 - ChunViet_GLV  511-wss.xls 26" xfId="1619"/>
    <cellStyle name="_ÿÿÿÿÿ_BCKT nam 2007 - ChunViet_GLV  511-wss.xls 27" xfId="1620"/>
    <cellStyle name="_ÿÿÿÿÿ_BCKT nam 2007 - ChunViet_GLV  511-wss.xls 28" xfId="1621"/>
    <cellStyle name="_ÿÿÿÿÿ_BCKT nam 2007 - ChunViet_GLV  511-wss.xls 29" xfId="1622"/>
    <cellStyle name="_ÿÿÿÿÿ_BCKT nam 2007 - ChunViet_GLV  511-wss.xls 3" xfId="1623"/>
    <cellStyle name="_ÿÿÿÿÿ_BCKT nam 2007 - ChunViet_GLV  511-wss.xls 30" xfId="1624"/>
    <cellStyle name="_ÿÿÿÿÿ_BCKT nam 2007 - ChunViet_GLV  511-wss.xls 4" xfId="1625"/>
    <cellStyle name="_ÿÿÿÿÿ_BCKT nam 2007 - ChunViet_GLV  511-wss.xls 5" xfId="1626"/>
    <cellStyle name="_ÿÿÿÿÿ_BCKT nam 2007 - ChunViet_GLV  511-wss.xls 6" xfId="1627"/>
    <cellStyle name="_ÿÿÿÿÿ_BCKT nam 2007 - ChunViet_GLV  511-wss.xls 7" xfId="1628"/>
    <cellStyle name="_ÿÿÿÿÿ_BCKT nam 2007 - ChunViet_GLV  511-wss.xls 8" xfId="1629"/>
    <cellStyle name="_ÿÿÿÿÿ_BCKT nam 2007 - ChunViet_GLV  511-wss.xls 9" xfId="1630"/>
    <cellStyle name="_ÿÿÿÿÿ_BCKT nam 2007 - ChunViet_GLV  511-wss.xls_214" xfId="1631"/>
    <cellStyle name="_ÿÿÿÿÿ_BCKT nam 2007 - ChunViet_GLV  511-wss.xls_BCTC 6 THANG DAU NAM 2012" xfId="1632"/>
    <cellStyle name="_ÿÿÿÿÿ_BCKT nam 2007 - ChunViet_GLV  511-wss.xls_BCTC NAM 2012" xfId="1633"/>
    <cellStyle name="_ÿÿÿÿÿ_BCKT nam 2007 - ChunViet_GLV  511-wss.xls_CD95" xfId="1634"/>
    <cellStyle name="_ÿÿÿÿÿ_BCKT nam 2007 - ChunViet_GLV  511-wss.xls_HA BCTC 2011 se kiem toan gui BTGD sua lai theo yc ksnb" xfId="1635"/>
    <cellStyle name="_ÿÿÿÿÿ_BCKT nam 2007 - ChunViet_GLV  511-wss.xls_Lai lo95" xfId="1636"/>
    <cellStyle name="_ÿÿÿÿÿ_BCKT nam 2007 - ChunViet_GLV  511-wss.xls_MAU LAM BCTC QUY" xfId="1637"/>
    <cellStyle name="_ÿÿÿÿÿ_BCKT nam 2007 - ChunViet_GLV  511-wss.xls_Thuyết minh" xfId="1638"/>
    <cellStyle name="_ÿÿÿÿÿ_BCKT nam 2007 - Cong ty Chung khoan Viet - Sau dieu chinh - V4" xfId="1639"/>
    <cellStyle name="_ÿÿÿÿÿ_BCKT nam 2007 - Cong ty Chung khoan Viet - Sau dieu chinh - V4 10" xfId="1640"/>
    <cellStyle name="_ÿÿÿÿÿ_BCKT nam 2007 - Cong ty Chung khoan Viet - Sau dieu chinh - V4 11" xfId="1641"/>
    <cellStyle name="_ÿÿÿÿÿ_BCKT nam 2007 - Cong ty Chung khoan Viet - Sau dieu chinh - V4 12" xfId="1642"/>
    <cellStyle name="_ÿÿÿÿÿ_BCKT nam 2007 - Cong ty Chung khoan Viet - Sau dieu chinh - V4 13" xfId="1643"/>
    <cellStyle name="_ÿÿÿÿÿ_BCKT nam 2007 - Cong ty Chung khoan Viet - Sau dieu chinh - V4 14" xfId="1644"/>
    <cellStyle name="_ÿÿÿÿÿ_BCKT nam 2007 - Cong ty Chung khoan Viet - Sau dieu chinh - V4 15" xfId="1645"/>
    <cellStyle name="_ÿÿÿÿÿ_BCKT nam 2007 - Cong ty Chung khoan Viet - Sau dieu chinh - V4 16" xfId="1646"/>
    <cellStyle name="_ÿÿÿÿÿ_BCKT nam 2007 - Cong ty Chung khoan Viet - Sau dieu chinh - V4 17" xfId="1647"/>
    <cellStyle name="_ÿÿÿÿÿ_BCKT nam 2007 - Cong ty Chung khoan Viet - Sau dieu chinh - V4 18" xfId="1648"/>
    <cellStyle name="_ÿÿÿÿÿ_BCKT nam 2007 - Cong ty Chung khoan Viet - Sau dieu chinh - V4 19" xfId="1649"/>
    <cellStyle name="_ÿÿÿÿÿ_BCKT nam 2007 - Cong ty Chung khoan Viet - Sau dieu chinh - V4 2" xfId="1650"/>
    <cellStyle name="_ÿÿÿÿÿ_BCKT nam 2007 - Cong ty Chung khoan Viet - Sau dieu chinh - V4 20" xfId="1651"/>
    <cellStyle name="_ÿÿÿÿÿ_BCKT nam 2007 - Cong ty Chung khoan Viet - Sau dieu chinh - V4 21" xfId="1652"/>
    <cellStyle name="_ÿÿÿÿÿ_BCKT nam 2007 - Cong ty Chung khoan Viet - Sau dieu chinh - V4 22" xfId="1653"/>
    <cellStyle name="_ÿÿÿÿÿ_BCKT nam 2007 - Cong ty Chung khoan Viet - Sau dieu chinh - V4 23" xfId="1654"/>
    <cellStyle name="_ÿÿÿÿÿ_BCKT nam 2007 - Cong ty Chung khoan Viet - Sau dieu chinh - V4 24" xfId="1655"/>
    <cellStyle name="_ÿÿÿÿÿ_BCKT nam 2007 - Cong ty Chung khoan Viet - Sau dieu chinh - V4 25" xfId="1656"/>
    <cellStyle name="_ÿÿÿÿÿ_BCKT nam 2007 - Cong ty Chung khoan Viet - Sau dieu chinh - V4 26" xfId="1657"/>
    <cellStyle name="_ÿÿÿÿÿ_BCKT nam 2007 - Cong ty Chung khoan Viet - Sau dieu chinh - V4 27" xfId="1658"/>
    <cellStyle name="_ÿÿÿÿÿ_BCKT nam 2007 - Cong ty Chung khoan Viet - Sau dieu chinh - V4 28" xfId="1659"/>
    <cellStyle name="_ÿÿÿÿÿ_BCKT nam 2007 - Cong ty Chung khoan Viet - Sau dieu chinh - V4 29" xfId="1660"/>
    <cellStyle name="_ÿÿÿÿÿ_BCKT nam 2007 - Cong ty Chung khoan Viet - Sau dieu chinh - V4 3" xfId="1661"/>
    <cellStyle name="_ÿÿÿÿÿ_BCKT nam 2007 - Cong ty Chung khoan Viet - Sau dieu chinh - V4 30" xfId="1662"/>
    <cellStyle name="_ÿÿÿÿÿ_BCKT nam 2007 - Cong ty Chung khoan Viet - Sau dieu chinh - V4 4" xfId="1663"/>
    <cellStyle name="_ÿÿÿÿÿ_BCKT nam 2007 - Cong ty Chung khoan Viet - Sau dieu chinh - V4 5" xfId="1664"/>
    <cellStyle name="_ÿÿÿÿÿ_BCKT nam 2007 - Cong ty Chung khoan Viet - Sau dieu chinh - V4 6" xfId="1665"/>
    <cellStyle name="_ÿÿÿÿÿ_BCKT nam 2007 - Cong ty Chung khoan Viet - Sau dieu chinh - V4 7" xfId="1666"/>
    <cellStyle name="_ÿÿÿÿÿ_BCKT nam 2007 - Cong ty Chung khoan Viet - Sau dieu chinh - V4 8" xfId="1667"/>
    <cellStyle name="_ÿÿÿÿÿ_BCKT nam 2007 - Cong ty Chung khoan Viet - Sau dieu chinh - V4 9" xfId="1668"/>
    <cellStyle name="_ÿÿÿÿÿ_BCKT nam 2007 - Cong ty Chung khoan Viet - Sau dieu chinh - V4_214" xfId="1669"/>
    <cellStyle name="_ÿÿÿÿÿ_BCKT nam 2007 - Cong ty Chung khoan Viet - Sau dieu chinh - V4_BCTC 6 THANG DAU NAM 2012" xfId="1670"/>
    <cellStyle name="_ÿÿÿÿÿ_BCKT nam 2007 - Cong ty Chung khoan Viet - Sau dieu chinh - V4_BCTC NAM 2012" xfId="1671"/>
    <cellStyle name="_ÿÿÿÿÿ_BCKT nam 2007 - Cong ty Chung khoan Viet - Sau dieu chinh - V4_CD95" xfId="1672"/>
    <cellStyle name="_ÿÿÿÿÿ_BCKT nam 2007 - Cong ty Chung khoan Viet - Sau dieu chinh - V4_HA BCTC 2011 se kiem toan gui BTGD sua lai theo yc ksnb" xfId="1673"/>
    <cellStyle name="_ÿÿÿÿÿ_BCKT nam 2007 - Cong ty Chung khoan Viet - Sau dieu chinh - V4_Lai lo95" xfId="1674"/>
    <cellStyle name="_ÿÿÿÿÿ_BCKT nam 2007 - Cong ty Chung khoan Viet - Sau dieu chinh - V4_MAU LAM BCTC QUY" xfId="1675"/>
    <cellStyle name="_ÿÿÿÿÿ_BCKT nam 2007 - Cong ty Chung khoan Viet - Sau dieu chinh - V4_Thuyết minh" xfId="1676"/>
    <cellStyle name="_ÿÿÿÿÿ_BKCT NAM 2007" xfId="1677"/>
    <cellStyle name="_ÿÿÿÿÿ_BKCT NAM 2007 10" xfId="1678"/>
    <cellStyle name="_ÿÿÿÿÿ_BKCT NAM 2007 11" xfId="1679"/>
    <cellStyle name="_ÿÿÿÿÿ_BKCT NAM 2007 12" xfId="1680"/>
    <cellStyle name="_ÿÿÿÿÿ_BKCT NAM 2007 13" xfId="1681"/>
    <cellStyle name="_ÿÿÿÿÿ_BKCT NAM 2007 14" xfId="1682"/>
    <cellStyle name="_ÿÿÿÿÿ_BKCT NAM 2007 15" xfId="1683"/>
    <cellStyle name="_ÿÿÿÿÿ_BKCT NAM 2007 16" xfId="1684"/>
    <cellStyle name="_ÿÿÿÿÿ_BKCT NAM 2007 17" xfId="1685"/>
    <cellStyle name="_ÿÿÿÿÿ_BKCT NAM 2007 18" xfId="1686"/>
    <cellStyle name="_ÿÿÿÿÿ_BKCT NAM 2007 19" xfId="1687"/>
    <cellStyle name="_ÿÿÿÿÿ_BKCT NAM 2007 2" xfId="1688"/>
    <cellStyle name="_ÿÿÿÿÿ_BKCT NAM 2007 20" xfId="1689"/>
    <cellStyle name="_ÿÿÿÿÿ_BKCT NAM 2007 21" xfId="1690"/>
    <cellStyle name="_ÿÿÿÿÿ_BKCT NAM 2007 22" xfId="1691"/>
    <cellStyle name="_ÿÿÿÿÿ_BKCT NAM 2007 23" xfId="1692"/>
    <cellStyle name="_ÿÿÿÿÿ_BKCT NAM 2007 24" xfId="1693"/>
    <cellStyle name="_ÿÿÿÿÿ_BKCT NAM 2007 25" xfId="1694"/>
    <cellStyle name="_ÿÿÿÿÿ_BKCT NAM 2007 26" xfId="1695"/>
    <cellStyle name="_ÿÿÿÿÿ_BKCT NAM 2007 27" xfId="1696"/>
    <cellStyle name="_ÿÿÿÿÿ_BKCT NAM 2007 28" xfId="1697"/>
    <cellStyle name="_ÿÿÿÿÿ_BKCT NAM 2007 29" xfId="1698"/>
    <cellStyle name="_ÿÿÿÿÿ_BKCT NAM 2007 3" xfId="1699"/>
    <cellStyle name="_ÿÿÿÿÿ_BKCT NAM 2007 30" xfId="1700"/>
    <cellStyle name="_ÿÿÿÿÿ_BKCT NAM 2007 4" xfId="1701"/>
    <cellStyle name="_ÿÿÿÿÿ_BKCT NAM 2007 5" xfId="1702"/>
    <cellStyle name="_ÿÿÿÿÿ_BKCT NAM 2007 6" xfId="1703"/>
    <cellStyle name="_ÿÿÿÿÿ_BKCT NAM 2007 7" xfId="1704"/>
    <cellStyle name="_ÿÿÿÿÿ_BKCT NAM 2007 8" xfId="1705"/>
    <cellStyle name="_ÿÿÿÿÿ_BKCT NAM 2007 9" xfId="1706"/>
    <cellStyle name="_ÿÿÿÿÿ_BKCT NAM 2007_214" xfId="1707"/>
    <cellStyle name="_ÿÿÿÿÿ_BKCT NAM 2007_BCTC 6 THANG DAU NAM 2012" xfId="1708"/>
    <cellStyle name="_ÿÿÿÿÿ_BKCT NAM 2007_BCTC NAM 2012" xfId="1709"/>
    <cellStyle name="_ÿÿÿÿÿ_BKCT NAM 2007_CD95" xfId="1710"/>
    <cellStyle name="_ÿÿÿÿÿ_BKCT NAM 2007_HA BCTC 2011 se kiem toan gui BTGD sua lai theo yc ksnb" xfId="1711"/>
    <cellStyle name="_ÿÿÿÿÿ_BKCT NAM 2007_Lai lo95" xfId="1712"/>
    <cellStyle name="_ÿÿÿÿÿ_BKCT NAM 2007_MAU LAM BCTC QUY" xfId="1713"/>
    <cellStyle name="_ÿÿÿÿÿ_BKCT NAM 2007_Thuyết minh" xfId="1714"/>
    <cellStyle name="_ÿÿÿÿÿ_CK Seabank - E" xfId="1715"/>
    <cellStyle name="_ÿÿÿÿÿ_CK Seabank - E_GLV  511-wss.xls" xfId="1716"/>
    <cellStyle name="_ÿÿÿÿÿ_CK Seabank - E_GLV  511-wss.xls 10" xfId="1717"/>
    <cellStyle name="_ÿÿÿÿÿ_CK Seabank - E_GLV  511-wss.xls 11" xfId="1718"/>
    <cellStyle name="_ÿÿÿÿÿ_CK Seabank - E_GLV  511-wss.xls 12" xfId="1719"/>
    <cellStyle name="_ÿÿÿÿÿ_CK Seabank - E_GLV  511-wss.xls 13" xfId="1720"/>
    <cellStyle name="_ÿÿÿÿÿ_CK Seabank - E_GLV  511-wss.xls 14" xfId="1721"/>
    <cellStyle name="_ÿÿÿÿÿ_CK Seabank - E_GLV  511-wss.xls 15" xfId="1722"/>
    <cellStyle name="_ÿÿÿÿÿ_CK Seabank - E_GLV  511-wss.xls 16" xfId="1723"/>
    <cellStyle name="_ÿÿÿÿÿ_CK Seabank - E_GLV  511-wss.xls 17" xfId="1724"/>
    <cellStyle name="_ÿÿÿÿÿ_CK Seabank - E_GLV  511-wss.xls 18" xfId="1725"/>
    <cellStyle name="_ÿÿÿÿÿ_CK Seabank - E_GLV  511-wss.xls 19" xfId="1726"/>
    <cellStyle name="_ÿÿÿÿÿ_CK Seabank - E_GLV  511-wss.xls 2" xfId="1727"/>
    <cellStyle name="_ÿÿÿÿÿ_CK Seabank - E_GLV  511-wss.xls 20" xfId="1728"/>
    <cellStyle name="_ÿÿÿÿÿ_CK Seabank - E_GLV  511-wss.xls 21" xfId="1729"/>
    <cellStyle name="_ÿÿÿÿÿ_CK Seabank - E_GLV  511-wss.xls 22" xfId="1730"/>
    <cellStyle name="_ÿÿÿÿÿ_CK Seabank - E_GLV  511-wss.xls 23" xfId="1731"/>
    <cellStyle name="_ÿÿÿÿÿ_CK Seabank - E_GLV  511-wss.xls 24" xfId="1732"/>
    <cellStyle name="_ÿÿÿÿÿ_CK Seabank - E_GLV  511-wss.xls 25" xfId="1733"/>
    <cellStyle name="_ÿÿÿÿÿ_CK Seabank - E_GLV  511-wss.xls 26" xfId="1734"/>
    <cellStyle name="_ÿÿÿÿÿ_CK Seabank - E_GLV  511-wss.xls 27" xfId="1735"/>
    <cellStyle name="_ÿÿÿÿÿ_CK Seabank - E_GLV  511-wss.xls 28" xfId="1736"/>
    <cellStyle name="_ÿÿÿÿÿ_CK Seabank - E_GLV  511-wss.xls 29" xfId="1737"/>
    <cellStyle name="_ÿÿÿÿÿ_CK Seabank - E_GLV  511-wss.xls 3" xfId="1738"/>
    <cellStyle name="_ÿÿÿÿÿ_CK Seabank - E_GLV  511-wss.xls 30" xfId="1739"/>
    <cellStyle name="_ÿÿÿÿÿ_CK Seabank - E_GLV  511-wss.xls 4" xfId="1740"/>
    <cellStyle name="_ÿÿÿÿÿ_CK Seabank - E_GLV  511-wss.xls 5" xfId="1741"/>
    <cellStyle name="_ÿÿÿÿÿ_CK Seabank - E_GLV  511-wss.xls 6" xfId="1742"/>
    <cellStyle name="_ÿÿÿÿÿ_CK Seabank - E_GLV  511-wss.xls 7" xfId="1743"/>
    <cellStyle name="_ÿÿÿÿÿ_CK Seabank - E_GLV  511-wss.xls 8" xfId="1744"/>
    <cellStyle name="_ÿÿÿÿÿ_CK Seabank - E_GLV  511-wss.xls 9" xfId="1745"/>
    <cellStyle name="_ÿÿÿÿÿ_CK Seabank - E_GLV  511-wss.xls_214" xfId="1746"/>
    <cellStyle name="_ÿÿÿÿÿ_CK Seabank - E_GLV  511-wss.xls_BCTC 6 THANG DAU NAM 2012" xfId="1747"/>
    <cellStyle name="_ÿÿÿÿÿ_CK Seabank - E_GLV  511-wss.xls_BCTC NAM 2012" xfId="1748"/>
    <cellStyle name="_ÿÿÿÿÿ_CK Seabank - E_GLV  511-wss.xls_CD95" xfId="1749"/>
    <cellStyle name="_ÿÿÿÿÿ_CK Seabank - E_GLV  511-wss.xls_HA BCTC 2011 se kiem toan gui BTGD sua lai theo yc ksnb" xfId="1750"/>
    <cellStyle name="_ÿÿÿÿÿ_CK Seabank - E_GLV  511-wss.xls_Lai lo95" xfId="1751"/>
    <cellStyle name="_ÿÿÿÿÿ_CK Seabank - E_GLV  511-wss.xls_MAU LAM BCTC QUY" xfId="1752"/>
    <cellStyle name="_ÿÿÿÿÿ_CK Seabank - E_GLV  511-wss.xls_Thuyết minh" xfId="1753"/>
    <cellStyle name="_ÿÿÿÿÿ_Cong ty CK Ha Noi - V2" xfId="1754"/>
    <cellStyle name="_ÿÿÿÿÿ_Cong ty CK Viet Nam" xfId="1755"/>
    <cellStyle name="_ÿÿÿÿÿ_GLV  511-wss.xls" xfId="1756"/>
    <cellStyle name="_ÿÿÿÿÿ_GLV  511-wss.xls 10" xfId="1757"/>
    <cellStyle name="_ÿÿÿÿÿ_GLV  511-wss.xls 11" xfId="1758"/>
    <cellStyle name="_ÿÿÿÿÿ_GLV  511-wss.xls 12" xfId="1759"/>
    <cellStyle name="_ÿÿÿÿÿ_GLV  511-wss.xls 13" xfId="1760"/>
    <cellStyle name="_ÿÿÿÿÿ_GLV  511-wss.xls 14" xfId="1761"/>
    <cellStyle name="_ÿÿÿÿÿ_GLV  511-wss.xls 15" xfId="1762"/>
    <cellStyle name="_ÿÿÿÿÿ_GLV  511-wss.xls 16" xfId="1763"/>
    <cellStyle name="_ÿÿÿÿÿ_GLV  511-wss.xls 17" xfId="1764"/>
    <cellStyle name="_ÿÿÿÿÿ_GLV  511-wss.xls 18" xfId="1765"/>
    <cellStyle name="_ÿÿÿÿÿ_GLV  511-wss.xls 19" xfId="1766"/>
    <cellStyle name="_ÿÿÿÿÿ_GLV  511-wss.xls 2" xfId="1767"/>
    <cellStyle name="_ÿÿÿÿÿ_GLV  511-wss.xls 20" xfId="1768"/>
    <cellStyle name="_ÿÿÿÿÿ_GLV  511-wss.xls 21" xfId="1769"/>
    <cellStyle name="_ÿÿÿÿÿ_GLV  511-wss.xls 22" xfId="1770"/>
    <cellStyle name="_ÿÿÿÿÿ_GLV  511-wss.xls 23" xfId="1771"/>
    <cellStyle name="_ÿÿÿÿÿ_GLV  511-wss.xls 24" xfId="1772"/>
    <cellStyle name="_ÿÿÿÿÿ_GLV  511-wss.xls 25" xfId="1773"/>
    <cellStyle name="_ÿÿÿÿÿ_GLV  511-wss.xls 26" xfId="1774"/>
    <cellStyle name="_ÿÿÿÿÿ_GLV  511-wss.xls 27" xfId="1775"/>
    <cellStyle name="_ÿÿÿÿÿ_GLV  511-wss.xls 28" xfId="1776"/>
    <cellStyle name="_ÿÿÿÿÿ_GLV  511-wss.xls 29" xfId="1777"/>
    <cellStyle name="_ÿÿÿÿÿ_GLV  511-wss.xls 3" xfId="1778"/>
    <cellStyle name="_ÿÿÿÿÿ_GLV  511-wss.xls 30" xfId="1779"/>
    <cellStyle name="_ÿÿÿÿÿ_GLV  511-wss.xls 4" xfId="1780"/>
    <cellStyle name="_ÿÿÿÿÿ_GLV  511-wss.xls 5" xfId="1781"/>
    <cellStyle name="_ÿÿÿÿÿ_GLV  511-wss.xls 6" xfId="1782"/>
    <cellStyle name="_ÿÿÿÿÿ_GLV  511-wss.xls 7" xfId="1783"/>
    <cellStyle name="_ÿÿÿÿÿ_GLV  511-wss.xls 8" xfId="1784"/>
    <cellStyle name="_ÿÿÿÿÿ_GLV  511-wss.xls 9" xfId="1785"/>
    <cellStyle name="_ÿÿÿÿÿ_GLV  511-wss.xls_214" xfId="1786"/>
    <cellStyle name="_ÿÿÿÿÿ_GLV  511-wss.xls_BCTC 6 THANG DAU NAM 2012" xfId="1787"/>
    <cellStyle name="_ÿÿÿÿÿ_GLV  511-wss.xls_BCTC NAM 2012" xfId="1788"/>
    <cellStyle name="_ÿÿÿÿÿ_GLV  511-wss.xls_CD95" xfId="1789"/>
    <cellStyle name="_ÿÿÿÿÿ_GLV  511-wss.xls_HA BCTC 2011 se kiem toan gui BTGD sua lai theo yc ksnb" xfId="1790"/>
    <cellStyle name="_ÿÿÿÿÿ_GLV  511-wss.xls_Lai lo95" xfId="1791"/>
    <cellStyle name="_ÿÿÿÿÿ_GLV  511-wss.xls_MAU LAM BCTC QUY" xfId="1792"/>
    <cellStyle name="_ÿÿÿÿÿ_GLV  511-wss.xls_Thuyết minh" xfId="1793"/>
    <cellStyle name="_ÿÿÿÿÿ_THDU tren du lieu ngay 18.02.09" xfId="1794"/>
    <cellStyle name="_ÿÿÿÿÿ_Tong hop QD15 v3.0" xfId="1795"/>
    <cellStyle name="_ÿÿÿÿÿ_Tong hop QD15 v3.0 10" xfId="1796"/>
    <cellStyle name="_ÿÿÿÿÿ_Tong hop QD15 v3.0 11" xfId="1797"/>
    <cellStyle name="_ÿÿÿÿÿ_Tong hop QD15 v3.0 12" xfId="1798"/>
    <cellStyle name="_ÿÿÿÿÿ_Tong hop QD15 v3.0 13" xfId="1799"/>
    <cellStyle name="_ÿÿÿÿÿ_Tong hop QD15 v3.0 14" xfId="1800"/>
    <cellStyle name="_ÿÿÿÿÿ_Tong hop QD15 v3.0 15" xfId="1801"/>
    <cellStyle name="_ÿÿÿÿÿ_Tong hop QD15 v3.0 16" xfId="1802"/>
    <cellStyle name="_ÿÿÿÿÿ_Tong hop QD15 v3.0 17" xfId="1803"/>
    <cellStyle name="_ÿÿÿÿÿ_Tong hop QD15 v3.0 18" xfId="1804"/>
    <cellStyle name="_ÿÿÿÿÿ_Tong hop QD15 v3.0 19" xfId="1805"/>
    <cellStyle name="_ÿÿÿÿÿ_Tong hop QD15 v3.0 2" xfId="1806"/>
    <cellStyle name="_ÿÿÿÿÿ_Tong hop QD15 v3.0 20" xfId="1807"/>
    <cellStyle name="_ÿÿÿÿÿ_Tong hop QD15 v3.0 21" xfId="1808"/>
    <cellStyle name="_ÿÿÿÿÿ_Tong hop QD15 v3.0 22" xfId="1809"/>
    <cellStyle name="_ÿÿÿÿÿ_Tong hop QD15 v3.0 23" xfId="1810"/>
    <cellStyle name="_ÿÿÿÿÿ_Tong hop QD15 v3.0 24" xfId="1811"/>
    <cellStyle name="_ÿÿÿÿÿ_Tong hop QD15 v3.0 25" xfId="1812"/>
    <cellStyle name="_ÿÿÿÿÿ_Tong hop QD15 v3.0 26" xfId="1813"/>
    <cellStyle name="_ÿÿÿÿÿ_Tong hop QD15 v3.0 27" xfId="1814"/>
    <cellStyle name="_ÿÿÿÿÿ_Tong hop QD15 v3.0 28" xfId="1815"/>
    <cellStyle name="_ÿÿÿÿÿ_Tong hop QD15 v3.0 29" xfId="1816"/>
    <cellStyle name="_ÿÿÿÿÿ_Tong hop QD15 v3.0 3" xfId="1817"/>
    <cellStyle name="_ÿÿÿÿÿ_Tong hop QD15 v3.0 30" xfId="1818"/>
    <cellStyle name="_ÿÿÿÿÿ_Tong hop QD15 v3.0 4" xfId="1819"/>
    <cellStyle name="_ÿÿÿÿÿ_Tong hop QD15 v3.0 5" xfId="1820"/>
    <cellStyle name="_ÿÿÿÿÿ_Tong hop QD15 v3.0 6" xfId="1821"/>
    <cellStyle name="_ÿÿÿÿÿ_Tong hop QD15 v3.0 7" xfId="1822"/>
    <cellStyle name="_ÿÿÿÿÿ_Tong hop QD15 v3.0 8" xfId="1823"/>
    <cellStyle name="_ÿÿÿÿÿ_Tong hop QD15 v3.0 9" xfId="1824"/>
    <cellStyle name="_ÿÿÿÿÿ_Tong hop QD15 v3.0_214" xfId="1825"/>
    <cellStyle name="_ÿÿÿÿÿ_Tong hop QD15 v3.0_BCTC 6 THANG DAU NAM 2012" xfId="1826"/>
    <cellStyle name="_ÿÿÿÿÿ_Tong hop QD15 v3.0_BCTC NAM 2012" xfId="1827"/>
    <cellStyle name="_ÿÿÿÿÿ_Tong hop QD15 v3.0_CD95" xfId="1828"/>
    <cellStyle name="_ÿÿÿÿÿ_Tong hop QD15 v3.0_HA BCTC 2011 se kiem toan gui BTGD sua lai theo yc ksnb" xfId="1829"/>
    <cellStyle name="_ÿÿÿÿÿ_Tong hop QD15 v3.0_Lai lo95" xfId="1830"/>
    <cellStyle name="_ÿÿÿÿÿ_Tong hop QD15 v3.0_MAU LAM BCTC QUY" xfId="1831"/>
    <cellStyle name="_ÿÿÿÿÿ_Tong hop QD15 v3.0_Thuyết minh" xfId="1832"/>
    <cellStyle name="_ÿÿÿÿÿ_V - Cong ty CK Viet Tin (final)" xfId="1833"/>
    <cellStyle name="’Ê‰Ý [0.00]_††††† " xfId="1834"/>
    <cellStyle name="’Ê‰Ý_††††† " xfId="1835"/>
    <cellStyle name="»õ±Ò[0]_Sheet1" xfId="1836"/>
    <cellStyle name="»õ±Ò_Sheet1" xfId="1837"/>
    <cellStyle name="•W?_Format" xfId="1838"/>
    <cellStyle name="•W€_¯–ì" xfId="1839"/>
    <cellStyle name="•W_¯–ì" xfId="1840"/>
    <cellStyle name="W_MARINE" xfId="1841"/>
    <cellStyle name="0" xfId="1842"/>
    <cellStyle name="0,0_x000d__x000a_NA_x000d__x000a_" xfId="1843"/>
    <cellStyle name="0,0_x000d__x000a_NA_x000d__x000a_ 2" xfId="6730"/>
    <cellStyle name="0,0_x000d__x000a_NA_x000d__x000a_ 3" xfId="8963"/>
    <cellStyle name="0,0_x000d__x000a_NA_x000d__x000a_ 4" xfId="6635"/>
    <cellStyle name="0,0_x000d__x000a_NA_x000d__x000a_ 5" xfId="9003"/>
    <cellStyle name="0,0_x000d__x000a_NA_x000d__x000a_ 6" xfId="6631"/>
    <cellStyle name="0.0" xfId="1844"/>
    <cellStyle name="0.00" xfId="1845"/>
    <cellStyle name="0_Dat hang bang tai dot 2" xfId="1846"/>
    <cellStyle name="00" xfId="1847"/>
    <cellStyle name="1" xfId="1848"/>
    <cellStyle name="18" xfId="1849"/>
    <cellStyle name="¹éºÐÀ²_      " xfId="1850"/>
    <cellStyle name="2" xfId="1851"/>
    <cellStyle name="20" xfId="1852"/>
    <cellStyle name="20% - Accent1 2" xfId="1853"/>
    <cellStyle name="20% - Accent1 2 2" xfId="1854"/>
    <cellStyle name="20% - Accent1 2 3" xfId="1855"/>
    <cellStyle name="20% - Accent1 2 4" xfId="1856"/>
    <cellStyle name="20% - Accent1 3" xfId="1857"/>
    <cellStyle name="20% - Accent1 3 2" xfId="1858"/>
    <cellStyle name="20% - Accent1 3 3" xfId="1859"/>
    <cellStyle name="20% - Accent1 3 4" xfId="1860"/>
    <cellStyle name="20% - Accent1 4" xfId="1861"/>
    <cellStyle name="20% - Accent1 4 2" xfId="1862"/>
    <cellStyle name="20% - Accent1 4 3" xfId="1863"/>
    <cellStyle name="20% - Accent1 4 4" xfId="1864"/>
    <cellStyle name="20% - Accent1 5" xfId="1865"/>
    <cellStyle name="20% - Accent1 5 2" xfId="1866"/>
    <cellStyle name="20% - Accent1 5 3" xfId="1867"/>
    <cellStyle name="20% - Accent1 5 4" xfId="1868"/>
    <cellStyle name="20% - Accent1 6" xfId="1869"/>
    <cellStyle name="20% - Accent1 6 2" xfId="1870"/>
    <cellStyle name="20% - Accent1 6 3" xfId="1871"/>
    <cellStyle name="20% - Accent1 6 4" xfId="1872"/>
    <cellStyle name="20% - Accent1 7" xfId="1873"/>
    <cellStyle name="20% - Accent1 7 2" xfId="1874"/>
    <cellStyle name="20% - Accent1 7 3" xfId="1875"/>
    <cellStyle name="20% - Accent1 7 4" xfId="1876"/>
    <cellStyle name="20% - Accent2 2" xfId="1877"/>
    <cellStyle name="20% - Accent2 2 2" xfId="1878"/>
    <cellStyle name="20% - Accent2 2 3" xfId="1879"/>
    <cellStyle name="20% - Accent2 2 4" xfId="1880"/>
    <cellStyle name="20% - Accent2 3" xfId="1881"/>
    <cellStyle name="20% - Accent2 3 2" xfId="1882"/>
    <cellStyle name="20% - Accent2 3 3" xfId="1883"/>
    <cellStyle name="20% - Accent2 3 4" xfId="1884"/>
    <cellStyle name="20% - Accent2 4" xfId="1885"/>
    <cellStyle name="20% - Accent2 4 2" xfId="1886"/>
    <cellStyle name="20% - Accent2 4 3" xfId="1887"/>
    <cellStyle name="20% - Accent2 4 4" xfId="1888"/>
    <cellStyle name="20% - Accent2 5" xfId="1889"/>
    <cellStyle name="20% - Accent2 5 2" xfId="1890"/>
    <cellStyle name="20% - Accent2 5 3" xfId="1891"/>
    <cellStyle name="20% - Accent2 5 4" xfId="1892"/>
    <cellStyle name="20% - Accent2 6" xfId="1893"/>
    <cellStyle name="20% - Accent2 6 2" xfId="1894"/>
    <cellStyle name="20% - Accent2 6 3" xfId="1895"/>
    <cellStyle name="20% - Accent2 6 4" xfId="1896"/>
    <cellStyle name="20% - Accent2 7" xfId="1897"/>
    <cellStyle name="20% - Accent2 7 2" xfId="1898"/>
    <cellStyle name="20% - Accent2 7 3" xfId="1899"/>
    <cellStyle name="20% - Accent2 7 4" xfId="1900"/>
    <cellStyle name="20% - Accent3 2" xfId="1901"/>
    <cellStyle name="20% - Accent3 2 2" xfId="1902"/>
    <cellStyle name="20% - Accent3 2 3" xfId="1903"/>
    <cellStyle name="20% - Accent3 2 4" xfId="1904"/>
    <cellStyle name="20% - Accent3 3" xfId="1905"/>
    <cellStyle name="20% - Accent3 3 2" xfId="1906"/>
    <cellStyle name="20% - Accent3 3 3" xfId="1907"/>
    <cellStyle name="20% - Accent3 3 4" xfId="1908"/>
    <cellStyle name="20% - Accent3 4" xfId="1909"/>
    <cellStyle name="20% - Accent3 4 2" xfId="1910"/>
    <cellStyle name="20% - Accent3 4 3" xfId="1911"/>
    <cellStyle name="20% - Accent3 4 4" xfId="1912"/>
    <cellStyle name="20% - Accent3 5" xfId="1913"/>
    <cellStyle name="20% - Accent3 5 2" xfId="1914"/>
    <cellStyle name="20% - Accent3 5 3" xfId="1915"/>
    <cellStyle name="20% - Accent3 5 4" xfId="1916"/>
    <cellStyle name="20% - Accent3 6" xfId="1917"/>
    <cellStyle name="20% - Accent3 6 2" xfId="1918"/>
    <cellStyle name="20% - Accent3 6 3" xfId="1919"/>
    <cellStyle name="20% - Accent3 6 4" xfId="1920"/>
    <cellStyle name="20% - Accent3 7" xfId="1921"/>
    <cellStyle name="20% - Accent3 7 2" xfId="1922"/>
    <cellStyle name="20% - Accent3 7 3" xfId="1923"/>
    <cellStyle name="20% - Accent3 7 4" xfId="1924"/>
    <cellStyle name="20% - Accent4 2" xfId="1925"/>
    <cellStyle name="20% - Accent4 2 2" xfId="1926"/>
    <cellStyle name="20% - Accent4 2 3" xfId="1927"/>
    <cellStyle name="20% - Accent4 2 4" xfId="1928"/>
    <cellStyle name="20% - Accent4 3" xfId="1929"/>
    <cellStyle name="20% - Accent4 3 2" xfId="1930"/>
    <cellStyle name="20% - Accent4 3 3" xfId="1931"/>
    <cellStyle name="20% - Accent4 3 4" xfId="1932"/>
    <cellStyle name="20% - Accent4 4" xfId="1933"/>
    <cellStyle name="20% - Accent4 4 2" xfId="1934"/>
    <cellStyle name="20% - Accent4 4 3" xfId="1935"/>
    <cellStyle name="20% - Accent4 4 4" xfId="1936"/>
    <cellStyle name="20% - Accent4 5" xfId="1937"/>
    <cellStyle name="20% - Accent4 5 2" xfId="1938"/>
    <cellStyle name="20% - Accent4 5 3" xfId="1939"/>
    <cellStyle name="20% - Accent4 5 4" xfId="1940"/>
    <cellStyle name="20% - Accent4 6" xfId="1941"/>
    <cellStyle name="20% - Accent4 6 2" xfId="1942"/>
    <cellStyle name="20% - Accent4 6 3" xfId="1943"/>
    <cellStyle name="20% - Accent4 6 4" xfId="1944"/>
    <cellStyle name="20% - Accent4 7" xfId="1945"/>
    <cellStyle name="20% - Accent4 7 2" xfId="1946"/>
    <cellStyle name="20% - Accent4 7 3" xfId="1947"/>
    <cellStyle name="20% - Accent4 7 4" xfId="1948"/>
    <cellStyle name="20% - Accent5 2" xfId="1949"/>
    <cellStyle name="20% - Accent5 2 2" xfId="1950"/>
    <cellStyle name="20% - Accent5 2 3" xfId="1951"/>
    <cellStyle name="20% - Accent5 2 4" xfId="1952"/>
    <cellStyle name="20% - Accent5 3" xfId="1953"/>
    <cellStyle name="20% - Accent5 3 2" xfId="1954"/>
    <cellStyle name="20% - Accent5 3 3" xfId="1955"/>
    <cellStyle name="20% - Accent5 3 4" xfId="1956"/>
    <cellStyle name="20% - Accent5 4" xfId="1957"/>
    <cellStyle name="20% - Accent5 4 2" xfId="1958"/>
    <cellStyle name="20% - Accent5 4 3" xfId="1959"/>
    <cellStyle name="20% - Accent5 4 4" xfId="1960"/>
    <cellStyle name="20% - Accent5 5" xfId="1961"/>
    <cellStyle name="20% - Accent5 5 2" xfId="1962"/>
    <cellStyle name="20% - Accent5 5 3" xfId="1963"/>
    <cellStyle name="20% - Accent5 5 4" xfId="1964"/>
    <cellStyle name="20% - Accent5 6" xfId="1965"/>
    <cellStyle name="20% - Accent5 6 2" xfId="1966"/>
    <cellStyle name="20% - Accent5 6 3" xfId="1967"/>
    <cellStyle name="20% - Accent5 6 4" xfId="1968"/>
    <cellStyle name="20% - Accent5 7" xfId="1969"/>
    <cellStyle name="20% - Accent5 7 2" xfId="1970"/>
    <cellStyle name="20% - Accent5 7 3" xfId="1971"/>
    <cellStyle name="20% - Accent5 7 4" xfId="1972"/>
    <cellStyle name="20% - Accent6 2" xfId="1973"/>
    <cellStyle name="20% - Accent6 2 2" xfId="1974"/>
    <cellStyle name="20% - Accent6 2 3" xfId="1975"/>
    <cellStyle name="20% - Accent6 2 4" xfId="1976"/>
    <cellStyle name="20% - Accent6 3" xfId="1977"/>
    <cellStyle name="20% - Accent6 3 2" xfId="1978"/>
    <cellStyle name="20% - Accent6 3 3" xfId="1979"/>
    <cellStyle name="20% - Accent6 3 4" xfId="1980"/>
    <cellStyle name="20% - Accent6 4" xfId="1981"/>
    <cellStyle name="20% - Accent6 4 2" xfId="1982"/>
    <cellStyle name="20% - Accent6 4 3" xfId="1983"/>
    <cellStyle name="20% - Accent6 4 4" xfId="1984"/>
    <cellStyle name="20% - Accent6 5" xfId="1985"/>
    <cellStyle name="20% - Accent6 5 2" xfId="1986"/>
    <cellStyle name="20% - Accent6 5 3" xfId="1987"/>
    <cellStyle name="20% - Accent6 5 4" xfId="1988"/>
    <cellStyle name="20% - Accent6 6" xfId="1989"/>
    <cellStyle name="20% - Accent6 6 2" xfId="1990"/>
    <cellStyle name="20% - Accent6 6 3" xfId="1991"/>
    <cellStyle name="20% - Accent6 6 4" xfId="1992"/>
    <cellStyle name="20% - Accent6 7" xfId="1993"/>
    <cellStyle name="20% - Accent6 7 2" xfId="1994"/>
    <cellStyle name="20% - Accent6 7 3" xfId="1995"/>
    <cellStyle name="20% - Accent6 7 4" xfId="1996"/>
    <cellStyle name="3" xfId="1997"/>
    <cellStyle name="³£¹æ_GZ TV" xfId="1998"/>
    <cellStyle name="4" xfId="1999"/>
    <cellStyle name="40% - Accent1 2" xfId="2000"/>
    <cellStyle name="40% - Accent1 2 2" xfId="2001"/>
    <cellStyle name="40% - Accent1 2 3" xfId="2002"/>
    <cellStyle name="40% - Accent1 2 4" xfId="2003"/>
    <cellStyle name="40% - Accent1 3" xfId="2004"/>
    <cellStyle name="40% - Accent1 3 2" xfId="2005"/>
    <cellStyle name="40% - Accent1 3 3" xfId="2006"/>
    <cellStyle name="40% - Accent1 3 4" xfId="2007"/>
    <cellStyle name="40% - Accent1 4" xfId="2008"/>
    <cellStyle name="40% - Accent1 4 2" xfId="2009"/>
    <cellStyle name="40% - Accent1 4 3" xfId="2010"/>
    <cellStyle name="40% - Accent1 4 4" xfId="2011"/>
    <cellStyle name="40% - Accent1 5" xfId="2012"/>
    <cellStyle name="40% - Accent1 5 2" xfId="2013"/>
    <cellStyle name="40% - Accent1 5 3" xfId="2014"/>
    <cellStyle name="40% - Accent1 5 4" xfId="2015"/>
    <cellStyle name="40% - Accent1 6" xfId="2016"/>
    <cellStyle name="40% - Accent1 6 2" xfId="2017"/>
    <cellStyle name="40% - Accent1 6 3" xfId="2018"/>
    <cellStyle name="40% - Accent1 6 4" xfId="2019"/>
    <cellStyle name="40% - Accent1 7" xfId="2020"/>
    <cellStyle name="40% - Accent1 7 2" xfId="2021"/>
    <cellStyle name="40% - Accent1 7 3" xfId="2022"/>
    <cellStyle name="40% - Accent1 7 4" xfId="2023"/>
    <cellStyle name="40% - Accent2 2" xfId="2024"/>
    <cellStyle name="40% - Accent2 2 2" xfId="2025"/>
    <cellStyle name="40% - Accent2 2 3" xfId="2026"/>
    <cellStyle name="40% - Accent2 2 4" xfId="2027"/>
    <cellStyle name="40% - Accent2 3" xfId="2028"/>
    <cellStyle name="40% - Accent2 3 2" xfId="2029"/>
    <cellStyle name="40% - Accent2 3 3" xfId="2030"/>
    <cellStyle name="40% - Accent2 3 4" xfId="2031"/>
    <cellStyle name="40% - Accent2 4" xfId="2032"/>
    <cellStyle name="40% - Accent2 4 2" xfId="2033"/>
    <cellStyle name="40% - Accent2 4 3" xfId="2034"/>
    <cellStyle name="40% - Accent2 4 4" xfId="2035"/>
    <cellStyle name="40% - Accent2 5" xfId="2036"/>
    <cellStyle name="40% - Accent2 5 2" xfId="2037"/>
    <cellStyle name="40% - Accent2 5 3" xfId="2038"/>
    <cellStyle name="40% - Accent2 5 4" xfId="2039"/>
    <cellStyle name="40% - Accent2 6" xfId="2040"/>
    <cellStyle name="40% - Accent2 6 2" xfId="2041"/>
    <cellStyle name="40% - Accent2 6 3" xfId="2042"/>
    <cellStyle name="40% - Accent2 6 4" xfId="2043"/>
    <cellStyle name="40% - Accent2 7" xfId="2044"/>
    <cellStyle name="40% - Accent2 7 2" xfId="2045"/>
    <cellStyle name="40% - Accent2 7 3" xfId="2046"/>
    <cellStyle name="40% - Accent2 7 4" xfId="2047"/>
    <cellStyle name="40% - Accent3 2" xfId="2048"/>
    <cellStyle name="40% - Accent3 2 2" xfId="2049"/>
    <cellStyle name="40% - Accent3 2 3" xfId="2050"/>
    <cellStyle name="40% - Accent3 2 4" xfId="2051"/>
    <cellStyle name="40% - Accent3 3" xfId="2052"/>
    <cellStyle name="40% - Accent3 3 2" xfId="2053"/>
    <cellStyle name="40% - Accent3 3 3" xfId="2054"/>
    <cellStyle name="40% - Accent3 3 4" xfId="2055"/>
    <cellStyle name="40% - Accent3 4" xfId="2056"/>
    <cellStyle name="40% - Accent3 4 2" xfId="2057"/>
    <cellStyle name="40% - Accent3 4 3" xfId="2058"/>
    <cellStyle name="40% - Accent3 4 4" xfId="2059"/>
    <cellStyle name="40% - Accent3 5" xfId="2060"/>
    <cellStyle name="40% - Accent3 5 2" xfId="2061"/>
    <cellStyle name="40% - Accent3 5 3" xfId="2062"/>
    <cellStyle name="40% - Accent3 5 4" xfId="2063"/>
    <cellStyle name="40% - Accent3 6" xfId="2064"/>
    <cellStyle name="40% - Accent3 6 2" xfId="2065"/>
    <cellStyle name="40% - Accent3 6 3" xfId="2066"/>
    <cellStyle name="40% - Accent3 6 4" xfId="2067"/>
    <cellStyle name="40% - Accent3 7" xfId="2068"/>
    <cellStyle name="40% - Accent3 7 2" xfId="2069"/>
    <cellStyle name="40% - Accent3 7 3" xfId="2070"/>
    <cellStyle name="40% - Accent3 7 4" xfId="2071"/>
    <cellStyle name="40% - Accent4 2" xfId="2072"/>
    <cellStyle name="40% - Accent4 2 2" xfId="2073"/>
    <cellStyle name="40% - Accent4 2 3" xfId="2074"/>
    <cellStyle name="40% - Accent4 2 4" xfId="2075"/>
    <cellStyle name="40% - Accent4 3" xfId="2076"/>
    <cellStyle name="40% - Accent4 3 2" xfId="2077"/>
    <cellStyle name="40% - Accent4 3 3" xfId="2078"/>
    <cellStyle name="40% - Accent4 3 4" xfId="2079"/>
    <cellStyle name="40% - Accent4 4" xfId="2080"/>
    <cellStyle name="40% - Accent4 4 2" xfId="2081"/>
    <cellStyle name="40% - Accent4 4 3" xfId="2082"/>
    <cellStyle name="40% - Accent4 4 4" xfId="2083"/>
    <cellStyle name="40% - Accent4 5" xfId="2084"/>
    <cellStyle name="40% - Accent4 5 2" xfId="2085"/>
    <cellStyle name="40% - Accent4 5 3" xfId="2086"/>
    <cellStyle name="40% - Accent4 5 4" xfId="2087"/>
    <cellStyle name="40% - Accent4 6" xfId="2088"/>
    <cellStyle name="40% - Accent4 6 2" xfId="2089"/>
    <cellStyle name="40% - Accent4 6 3" xfId="2090"/>
    <cellStyle name="40% - Accent4 6 4" xfId="2091"/>
    <cellStyle name="40% - Accent4 7" xfId="2092"/>
    <cellStyle name="40% - Accent4 7 2" xfId="2093"/>
    <cellStyle name="40% - Accent4 7 3" xfId="2094"/>
    <cellStyle name="40% - Accent4 7 4" xfId="2095"/>
    <cellStyle name="40% - Accent5 2" xfId="2096"/>
    <cellStyle name="40% - Accent5 2 2" xfId="2097"/>
    <cellStyle name="40% - Accent5 2 3" xfId="2098"/>
    <cellStyle name="40% - Accent5 2 4" xfId="2099"/>
    <cellStyle name="40% - Accent5 3" xfId="2100"/>
    <cellStyle name="40% - Accent5 3 2" xfId="2101"/>
    <cellStyle name="40% - Accent5 3 3" xfId="2102"/>
    <cellStyle name="40% - Accent5 3 4" xfId="2103"/>
    <cellStyle name="40% - Accent5 4" xfId="2104"/>
    <cellStyle name="40% - Accent5 4 2" xfId="2105"/>
    <cellStyle name="40% - Accent5 4 3" xfId="2106"/>
    <cellStyle name="40% - Accent5 4 4" xfId="2107"/>
    <cellStyle name="40% - Accent5 5" xfId="2108"/>
    <cellStyle name="40% - Accent5 5 2" xfId="2109"/>
    <cellStyle name="40% - Accent5 5 3" xfId="2110"/>
    <cellStyle name="40% - Accent5 5 4" xfId="2111"/>
    <cellStyle name="40% - Accent5 6" xfId="2112"/>
    <cellStyle name="40% - Accent5 6 2" xfId="2113"/>
    <cellStyle name="40% - Accent5 6 3" xfId="2114"/>
    <cellStyle name="40% - Accent5 6 4" xfId="2115"/>
    <cellStyle name="40% - Accent5 7" xfId="2116"/>
    <cellStyle name="40% - Accent5 7 2" xfId="2117"/>
    <cellStyle name="40% - Accent5 7 3" xfId="2118"/>
    <cellStyle name="40% - Accent5 7 4" xfId="2119"/>
    <cellStyle name="40% - Accent6 2" xfId="2120"/>
    <cellStyle name="40% - Accent6 2 2" xfId="2121"/>
    <cellStyle name="40% - Accent6 2 3" xfId="2122"/>
    <cellStyle name="40% - Accent6 2 4" xfId="2123"/>
    <cellStyle name="40% - Accent6 3" xfId="2124"/>
    <cellStyle name="40% - Accent6 3 2" xfId="2125"/>
    <cellStyle name="40% - Accent6 3 3" xfId="2126"/>
    <cellStyle name="40% - Accent6 3 4" xfId="2127"/>
    <cellStyle name="40% - Accent6 4" xfId="2128"/>
    <cellStyle name="40% - Accent6 4 2" xfId="2129"/>
    <cellStyle name="40% - Accent6 4 3" xfId="2130"/>
    <cellStyle name="40% - Accent6 4 4" xfId="2131"/>
    <cellStyle name="40% - Accent6 5" xfId="2132"/>
    <cellStyle name="40% - Accent6 5 2" xfId="2133"/>
    <cellStyle name="40% - Accent6 5 3" xfId="2134"/>
    <cellStyle name="40% - Accent6 5 4" xfId="2135"/>
    <cellStyle name="40% - Accent6 6" xfId="2136"/>
    <cellStyle name="40% - Accent6 6 2" xfId="2137"/>
    <cellStyle name="40% - Accent6 6 3" xfId="2138"/>
    <cellStyle name="40% - Accent6 6 4" xfId="2139"/>
    <cellStyle name="40% - Accent6 7" xfId="2140"/>
    <cellStyle name="40% - Accent6 7 2" xfId="2141"/>
    <cellStyle name="40% - Accent6 7 3" xfId="2142"/>
    <cellStyle name="40% - Accent6 7 4" xfId="2143"/>
    <cellStyle name="6" xfId="2144"/>
    <cellStyle name="60% - Accent1 2" xfId="2145"/>
    <cellStyle name="60% - Accent1 2 2" xfId="2146"/>
    <cellStyle name="60% - Accent1 2 3" xfId="2147"/>
    <cellStyle name="60% - Accent1 2 4" xfId="2148"/>
    <cellStyle name="60% - Accent1 3" xfId="2149"/>
    <cellStyle name="60% - Accent1 3 2" xfId="2150"/>
    <cellStyle name="60% - Accent1 3 3" xfId="2151"/>
    <cellStyle name="60% - Accent1 3 4" xfId="2152"/>
    <cellStyle name="60% - Accent1 4" xfId="2153"/>
    <cellStyle name="60% - Accent1 4 2" xfId="2154"/>
    <cellStyle name="60% - Accent1 4 3" xfId="2155"/>
    <cellStyle name="60% - Accent1 4 4" xfId="2156"/>
    <cellStyle name="60% - Accent1 5" xfId="2157"/>
    <cellStyle name="60% - Accent1 5 2" xfId="2158"/>
    <cellStyle name="60% - Accent1 5 3" xfId="2159"/>
    <cellStyle name="60% - Accent1 5 4" xfId="2160"/>
    <cellStyle name="60% - Accent1 6" xfId="2161"/>
    <cellStyle name="60% - Accent1 6 2" xfId="2162"/>
    <cellStyle name="60% - Accent1 6 3" xfId="2163"/>
    <cellStyle name="60% - Accent1 6 4" xfId="2164"/>
    <cellStyle name="60% - Accent1 7" xfId="2165"/>
    <cellStyle name="60% - Accent1 7 2" xfId="2166"/>
    <cellStyle name="60% - Accent1 7 3" xfId="2167"/>
    <cellStyle name="60% - Accent1 7 4" xfId="2168"/>
    <cellStyle name="60% - Accent2 2" xfId="2169"/>
    <cellStyle name="60% - Accent2 2 2" xfId="2170"/>
    <cellStyle name="60% - Accent2 2 3" xfId="2171"/>
    <cellStyle name="60% - Accent2 2 4" xfId="2172"/>
    <cellStyle name="60% - Accent2 3" xfId="2173"/>
    <cellStyle name="60% - Accent2 3 2" xfId="2174"/>
    <cellStyle name="60% - Accent2 3 3" xfId="2175"/>
    <cellStyle name="60% - Accent2 3 4" xfId="2176"/>
    <cellStyle name="60% - Accent2 4" xfId="2177"/>
    <cellStyle name="60% - Accent2 4 2" xfId="2178"/>
    <cellStyle name="60% - Accent2 4 3" xfId="2179"/>
    <cellStyle name="60% - Accent2 4 4" xfId="2180"/>
    <cellStyle name="60% - Accent2 5" xfId="2181"/>
    <cellStyle name="60% - Accent2 5 2" xfId="2182"/>
    <cellStyle name="60% - Accent2 5 3" xfId="2183"/>
    <cellStyle name="60% - Accent2 5 4" xfId="2184"/>
    <cellStyle name="60% - Accent2 6" xfId="2185"/>
    <cellStyle name="60% - Accent2 6 2" xfId="2186"/>
    <cellStyle name="60% - Accent2 6 3" xfId="2187"/>
    <cellStyle name="60% - Accent2 6 4" xfId="2188"/>
    <cellStyle name="60% - Accent2 7" xfId="2189"/>
    <cellStyle name="60% - Accent2 7 2" xfId="2190"/>
    <cellStyle name="60% - Accent2 7 3" xfId="2191"/>
    <cellStyle name="60% - Accent2 7 4" xfId="2192"/>
    <cellStyle name="60% - Accent3 2" xfId="2193"/>
    <cellStyle name="60% - Accent3 2 2" xfId="2194"/>
    <cellStyle name="60% - Accent3 2 3" xfId="2195"/>
    <cellStyle name="60% - Accent3 2 4" xfId="2196"/>
    <cellStyle name="60% - Accent3 3" xfId="2197"/>
    <cellStyle name="60% - Accent3 3 2" xfId="2198"/>
    <cellStyle name="60% - Accent3 3 3" xfId="2199"/>
    <cellStyle name="60% - Accent3 3 4" xfId="2200"/>
    <cellStyle name="60% - Accent3 4" xfId="2201"/>
    <cellStyle name="60% - Accent3 4 2" xfId="2202"/>
    <cellStyle name="60% - Accent3 4 3" xfId="2203"/>
    <cellStyle name="60% - Accent3 4 4" xfId="2204"/>
    <cellStyle name="60% - Accent3 5" xfId="2205"/>
    <cellStyle name="60% - Accent3 5 2" xfId="2206"/>
    <cellStyle name="60% - Accent3 5 3" xfId="2207"/>
    <cellStyle name="60% - Accent3 5 4" xfId="2208"/>
    <cellStyle name="60% - Accent3 6" xfId="2209"/>
    <cellStyle name="60% - Accent3 6 2" xfId="2210"/>
    <cellStyle name="60% - Accent3 6 3" xfId="2211"/>
    <cellStyle name="60% - Accent3 6 4" xfId="2212"/>
    <cellStyle name="60% - Accent3 7" xfId="2213"/>
    <cellStyle name="60% - Accent3 7 2" xfId="2214"/>
    <cellStyle name="60% - Accent3 7 3" xfId="2215"/>
    <cellStyle name="60% - Accent3 7 4" xfId="2216"/>
    <cellStyle name="60% - Accent4 2" xfId="2217"/>
    <cellStyle name="60% - Accent4 2 2" xfId="2218"/>
    <cellStyle name="60% - Accent4 2 3" xfId="2219"/>
    <cellStyle name="60% - Accent4 2 4" xfId="2220"/>
    <cellStyle name="60% - Accent4 3" xfId="2221"/>
    <cellStyle name="60% - Accent4 3 2" xfId="2222"/>
    <cellStyle name="60% - Accent4 3 3" xfId="2223"/>
    <cellStyle name="60% - Accent4 3 4" xfId="2224"/>
    <cellStyle name="60% - Accent4 4" xfId="2225"/>
    <cellStyle name="60% - Accent4 4 2" xfId="2226"/>
    <cellStyle name="60% - Accent4 4 3" xfId="2227"/>
    <cellStyle name="60% - Accent4 4 4" xfId="2228"/>
    <cellStyle name="60% - Accent4 5" xfId="2229"/>
    <cellStyle name="60% - Accent4 5 2" xfId="2230"/>
    <cellStyle name="60% - Accent4 5 3" xfId="2231"/>
    <cellStyle name="60% - Accent4 5 4" xfId="2232"/>
    <cellStyle name="60% - Accent4 6" xfId="2233"/>
    <cellStyle name="60% - Accent4 6 2" xfId="2234"/>
    <cellStyle name="60% - Accent4 6 3" xfId="2235"/>
    <cellStyle name="60% - Accent4 6 4" xfId="2236"/>
    <cellStyle name="60% - Accent4 7" xfId="2237"/>
    <cellStyle name="60% - Accent4 7 2" xfId="2238"/>
    <cellStyle name="60% - Accent4 7 3" xfId="2239"/>
    <cellStyle name="60% - Accent4 7 4" xfId="2240"/>
    <cellStyle name="60% - Accent5 2" xfId="2241"/>
    <cellStyle name="60% - Accent5 2 2" xfId="2242"/>
    <cellStyle name="60% - Accent5 2 3" xfId="2243"/>
    <cellStyle name="60% - Accent5 2 4" xfId="2244"/>
    <cellStyle name="60% - Accent5 3" xfId="2245"/>
    <cellStyle name="60% - Accent5 3 2" xfId="2246"/>
    <cellStyle name="60% - Accent5 3 3" xfId="2247"/>
    <cellStyle name="60% - Accent5 3 4" xfId="2248"/>
    <cellStyle name="60% - Accent5 4" xfId="2249"/>
    <cellStyle name="60% - Accent5 4 2" xfId="2250"/>
    <cellStyle name="60% - Accent5 4 3" xfId="2251"/>
    <cellStyle name="60% - Accent5 4 4" xfId="2252"/>
    <cellStyle name="60% - Accent5 5" xfId="2253"/>
    <cellStyle name="60% - Accent5 5 2" xfId="2254"/>
    <cellStyle name="60% - Accent5 5 3" xfId="2255"/>
    <cellStyle name="60% - Accent5 5 4" xfId="2256"/>
    <cellStyle name="60% - Accent5 6" xfId="2257"/>
    <cellStyle name="60% - Accent5 6 2" xfId="2258"/>
    <cellStyle name="60% - Accent5 6 3" xfId="2259"/>
    <cellStyle name="60% - Accent5 6 4" xfId="2260"/>
    <cellStyle name="60% - Accent5 7" xfId="2261"/>
    <cellStyle name="60% - Accent5 7 2" xfId="2262"/>
    <cellStyle name="60% - Accent5 7 3" xfId="2263"/>
    <cellStyle name="60% - Accent5 7 4" xfId="2264"/>
    <cellStyle name="60% - Accent6 2" xfId="2265"/>
    <cellStyle name="60% - Accent6 2 2" xfId="2266"/>
    <cellStyle name="60% - Accent6 2 3" xfId="2267"/>
    <cellStyle name="60% - Accent6 2 4" xfId="2268"/>
    <cellStyle name="60% - Accent6 3" xfId="2269"/>
    <cellStyle name="60% - Accent6 3 2" xfId="2270"/>
    <cellStyle name="60% - Accent6 3 3" xfId="2271"/>
    <cellStyle name="60% - Accent6 3 4" xfId="2272"/>
    <cellStyle name="60% - Accent6 4" xfId="2273"/>
    <cellStyle name="60% - Accent6 4 2" xfId="2274"/>
    <cellStyle name="60% - Accent6 4 3" xfId="2275"/>
    <cellStyle name="60% - Accent6 4 4" xfId="2276"/>
    <cellStyle name="60% - Accent6 5" xfId="2277"/>
    <cellStyle name="60% - Accent6 5 2" xfId="2278"/>
    <cellStyle name="60% - Accent6 5 3" xfId="2279"/>
    <cellStyle name="60% - Accent6 5 4" xfId="2280"/>
    <cellStyle name="60% - Accent6 6" xfId="2281"/>
    <cellStyle name="60% - Accent6 6 2" xfId="2282"/>
    <cellStyle name="60% - Accent6 6 3" xfId="2283"/>
    <cellStyle name="60% - Accent6 6 4" xfId="2284"/>
    <cellStyle name="60% - Accent6 7" xfId="2285"/>
    <cellStyle name="60% - Accent6 7 2" xfId="2286"/>
    <cellStyle name="60% - Accent6 7 3" xfId="2287"/>
    <cellStyle name="60% - Accent6 7 4" xfId="2288"/>
    <cellStyle name="Accent1 2" xfId="2289"/>
    <cellStyle name="Accent1 2 2" xfId="2290"/>
    <cellStyle name="Accent1 2 3" xfId="2291"/>
    <cellStyle name="Accent1 2 4" xfId="2292"/>
    <cellStyle name="Accent1 3" xfId="2293"/>
    <cellStyle name="Accent1 3 2" xfId="2294"/>
    <cellStyle name="Accent1 3 3" xfId="2295"/>
    <cellStyle name="Accent1 3 4" xfId="2296"/>
    <cellStyle name="Accent1 4" xfId="2297"/>
    <cellStyle name="Accent1 4 2" xfId="2298"/>
    <cellStyle name="Accent1 4 3" xfId="2299"/>
    <cellStyle name="Accent1 4 4" xfId="2300"/>
    <cellStyle name="Accent1 5" xfId="2301"/>
    <cellStyle name="Accent1 5 2" xfId="2302"/>
    <cellStyle name="Accent1 5 3" xfId="2303"/>
    <cellStyle name="Accent1 5 4" xfId="2304"/>
    <cellStyle name="Accent1 6" xfId="2305"/>
    <cellStyle name="Accent1 6 2" xfId="2306"/>
    <cellStyle name="Accent1 6 3" xfId="2307"/>
    <cellStyle name="Accent1 6 4" xfId="2308"/>
    <cellStyle name="Accent1 7" xfId="2309"/>
    <cellStyle name="Accent1 7 2" xfId="2310"/>
    <cellStyle name="Accent1 7 3" xfId="2311"/>
    <cellStyle name="Accent1 7 4" xfId="2312"/>
    <cellStyle name="Accent2 2" xfId="2313"/>
    <cellStyle name="Accent2 2 2" xfId="2314"/>
    <cellStyle name="Accent2 2 3" xfId="2315"/>
    <cellStyle name="Accent2 2 4" xfId="2316"/>
    <cellStyle name="Accent2 3" xfId="2317"/>
    <cellStyle name="Accent2 3 2" xfId="2318"/>
    <cellStyle name="Accent2 3 3" xfId="2319"/>
    <cellStyle name="Accent2 3 4" xfId="2320"/>
    <cellStyle name="Accent2 4" xfId="2321"/>
    <cellStyle name="Accent2 4 2" xfId="2322"/>
    <cellStyle name="Accent2 4 3" xfId="2323"/>
    <cellStyle name="Accent2 4 4" xfId="2324"/>
    <cellStyle name="Accent2 5" xfId="2325"/>
    <cellStyle name="Accent2 5 2" xfId="2326"/>
    <cellStyle name="Accent2 5 3" xfId="2327"/>
    <cellStyle name="Accent2 5 4" xfId="2328"/>
    <cellStyle name="Accent2 6" xfId="2329"/>
    <cellStyle name="Accent2 6 2" xfId="2330"/>
    <cellStyle name="Accent2 6 3" xfId="2331"/>
    <cellStyle name="Accent2 6 4" xfId="2332"/>
    <cellStyle name="Accent2 7" xfId="2333"/>
    <cellStyle name="Accent2 7 2" xfId="2334"/>
    <cellStyle name="Accent2 7 3" xfId="2335"/>
    <cellStyle name="Accent2 7 4" xfId="2336"/>
    <cellStyle name="Accent3 2" xfId="2337"/>
    <cellStyle name="Accent3 2 2" xfId="2338"/>
    <cellStyle name="Accent3 2 3" xfId="2339"/>
    <cellStyle name="Accent3 2 4" xfId="2340"/>
    <cellStyle name="Accent3 3" xfId="2341"/>
    <cellStyle name="Accent3 3 2" xfId="2342"/>
    <cellStyle name="Accent3 3 3" xfId="2343"/>
    <cellStyle name="Accent3 3 4" xfId="2344"/>
    <cellStyle name="Accent3 4" xfId="2345"/>
    <cellStyle name="Accent3 4 2" xfId="2346"/>
    <cellStyle name="Accent3 4 3" xfId="2347"/>
    <cellStyle name="Accent3 4 4" xfId="2348"/>
    <cellStyle name="Accent3 5" xfId="2349"/>
    <cellStyle name="Accent3 5 2" xfId="2350"/>
    <cellStyle name="Accent3 5 3" xfId="2351"/>
    <cellStyle name="Accent3 5 4" xfId="2352"/>
    <cellStyle name="Accent3 6" xfId="2353"/>
    <cellStyle name="Accent3 6 2" xfId="2354"/>
    <cellStyle name="Accent3 6 3" xfId="2355"/>
    <cellStyle name="Accent3 6 4" xfId="2356"/>
    <cellStyle name="Accent3 7" xfId="2357"/>
    <cellStyle name="Accent3 7 2" xfId="2358"/>
    <cellStyle name="Accent3 7 3" xfId="2359"/>
    <cellStyle name="Accent3 7 4" xfId="2360"/>
    <cellStyle name="Accent4 2" xfId="2361"/>
    <cellStyle name="Accent4 2 2" xfId="2362"/>
    <cellStyle name="Accent4 2 3" xfId="2363"/>
    <cellStyle name="Accent4 2 4" xfId="2364"/>
    <cellStyle name="Accent4 3" xfId="2365"/>
    <cellStyle name="Accent4 3 2" xfId="2366"/>
    <cellStyle name="Accent4 3 3" xfId="2367"/>
    <cellStyle name="Accent4 3 4" xfId="2368"/>
    <cellStyle name="Accent4 4" xfId="2369"/>
    <cellStyle name="Accent4 4 2" xfId="2370"/>
    <cellStyle name="Accent4 4 3" xfId="2371"/>
    <cellStyle name="Accent4 4 4" xfId="2372"/>
    <cellStyle name="Accent4 5" xfId="2373"/>
    <cellStyle name="Accent4 5 2" xfId="2374"/>
    <cellStyle name="Accent4 5 3" xfId="2375"/>
    <cellStyle name="Accent4 5 4" xfId="2376"/>
    <cellStyle name="Accent4 6" xfId="2377"/>
    <cellStyle name="Accent4 6 2" xfId="2378"/>
    <cellStyle name="Accent4 6 3" xfId="2379"/>
    <cellStyle name="Accent4 6 4" xfId="2380"/>
    <cellStyle name="Accent4 7" xfId="2381"/>
    <cellStyle name="Accent4 7 2" xfId="2382"/>
    <cellStyle name="Accent4 7 3" xfId="2383"/>
    <cellStyle name="Accent4 7 4" xfId="2384"/>
    <cellStyle name="Accent5 2" xfId="2385"/>
    <cellStyle name="Accent5 2 2" xfId="2386"/>
    <cellStyle name="Accent5 2 3" xfId="2387"/>
    <cellStyle name="Accent5 2 4" xfId="2388"/>
    <cellStyle name="Accent5 3" xfId="2389"/>
    <cellStyle name="Accent5 3 2" xfId="2390"/>
    <cellStyle name="Accent5 3 3" xfId="2391"/>
    <cellStyle name="Accent5 3 4" xfId="2392"/>
    <cellStyle name="Accent5 4" xfId="2393"/>
    <cellStyle name="Accent5 4 2" xfId="2394"/>
    <cellStyle name="Accent5 4 3" xfId="2395"/>
    <cellStyle name="Accent5 4 4" xfId="2396"/>
    <cellStyle name="Accent5 5" xfId="2397"/>
    <cellStyle name="Accent5 5 2" xfId="2398"/>
    <cellStyle name="Accent5 5 3" xfId="2399"/>
    <cellStyle name="Accent5 5 4" xfId="2400"/>
    <cellStyle name="Accent5 6" xfId="2401"/>
    <cellStyle name="Accent5 6 2" xfId="2402"/>
    <cellStyle name="Accent5 6 3" xfId="2403"/>
    <cellStyle name="Accent5 6 4" xfId="2404"/>
    <cellStyle name="Accent5 7" xfId="2405"/>
    <cellStyle name="Accent5 7 2" xfId="2406"/>
    <cellStyle name="Accent5 7 3" xfId="2407"/>
    <cellStyle name="Accent5 7 4" xfId="2408"/>
    <cellStyle name="Accent6 2" xfId="2409"/>
    <cellStyle name="Accent6 2 2" xfId="2410"/>
    <cellStyle name="Accent6 2 3" xfId="2411"/>
    <cellStyle name="Accent6 2 4" xfId="2412"/>
    <cellStyle name="Accent6 3" xfId="2413"/>
    <cellStyle name="Accent6 3 2" xfId="2414"/>
    <cellStyle name="Accent6 3 3" xfId="2415"/>
    <cellStyle name="Accent6 3 4" xfId="2416"/>
    <cellStyle name="Accent6 4" xfId="2417"/>
    <cellStyle name="Accent6 4 2" xfId="2418"/>
    <cellStyle name="Accent6 4 3" xfId="2419"/>
    <cellStyle name="Accent6 4 4" xfId="2420"/>
    <cellStyle name="Accent6 5" xfId="2421"/>
    <cellStyle name="Accent6 5 2" xfId="2422"/>
    <cellStyle name="Accent6 5 3" xfId="2423"/>
    <cellStyle name="Accent6 5 4" xfId="2424"/>
    <cellStyle name="Accent6 6" xfId="2425"/>
    <cellStyle name="Accent6 6 2" xfId="2426"/>
    <cellStyle name="Accent6 6 3" xfId="2427"/>
    <cellStyle name="Accent6 6 4" xfId="2428"/>
    <cellStyle name="Accent6 7" xfId="2429"/>
    <cellStyle name="Accent6 7 2" xfId="2430"/>
    <cellStyle name="Accent6 7 3" xfId="2431"/>
    <cellStyle name="Accent6 7 4" xfId="2432"/>
    <cellStyle name="ÅëÈ­ [0]_      " xfId="2433"/>
    <cellStyle name="AeE­ [0]_INQUIRY ¿?¾÷AßAø " xfId="2434"/>
    <cellStyle name="ÅëÈ­ [0]_L601CPT" xfId="2435"/>
    <cellStyle name="ÅëÈ­_      " xfId="2436"/>
    <cellStyle name="AeE­_INQUIRY ¿?¾÷AßAø " xfId="2437"/>
    <cellStyle name="ÅëÈ­_L601CPT" xfId="2438"/>
    <cellStyle name="args.style" xfId="2439"/>
    <cellStyle name="ÄÞ¸¶ [0]_      " xfId="2440"/>
    <cellStyle name="AÞ¸¶ [0]_INQUIRY ¿?¾÷AßAø " xfId="2441"/>
    <cellStyle name="ÄÞ¸¶ [0]_L601CPT" xfId="2442"/>
    <cellStyle name="ÄÞ¸¶_      " xfId="2443"/>
    <cellStyle name="AÞ¸¶_INQUIRY ¿?¾÷AßAø " xfId="2444"/>
    <cellStyle name="ÄÞ¸¶_L601CPT" xfId="2445"/>
    <cellStyle name="AutoFormat Options" xfId="2446"/>
    <cellStyle name="Bad 2" xfId="2447"/>
    <cellStyle name="Bad 2 2" xfId="2448"/>
    <cellStyle name="Bad 2 3" xfId="2449"/>
    <cellStyle name="Bad 2 4" xfId="2450"/>
    <cellStyle name="Bad 3" xfId="2451"/>
    <cellStyle name="Bad 3 2" xfId="2452"/>
    <cellStyle name="Bad 3 3" xfId="2453"/>
    <cellStyle name="Bad 3 4" xfId="2454"/>
    <cellStyle name="Bad 4" xfId="2455"/>
    <cellStyle name="Bad 4 2" xfId="2456"/>
    <cellStyle name="Bad 4 3" xfId="2457"/>
    <cellStyle name="Bad 4 4" xfId="2458"/>
    <cellStyle name="Bad 5" xfId="2459"/>
    <cellStyle name="Bad 5 2" xfId="2460"/>
    <cellStyle name="Bad 5 3" xfId="2461"/>
    <cellStyle name="Bad 5 4" xfId="2462"/>
    <cellStyle name="Bad 6" xfId="2463"/>
    <cellStyle name="Bad 6 2" xfId="2464"/>
    <cellStyle name="Bad 6 3" xfId="2465"/>
    <cellStyle name="Bad 6 4" xfId="2466"/>
    <cellStyle name="Bad 7" xfId="2467"/>
    <cellStyle name="Bad 7 2" xfId="2468"/>
    <cellStyle name="Bad 7 3" xfId="2469"/>
    <cellStyle name="Bad 7 4" xfId="2470"/>
    <cellStyle name="Bangchu" xfId="2471"/>
    <cellStyle name="BDAD" xfId="2472"/>
    <cellStyle name="BDAD 10" xfId="2473"/>
    <cellStyle name="BDAD 11" xfId="2474"/>
    <cellStyle name="BDAD 12" xfId="2475"/>
    <cellStyle name="BDAD 13" xfId="2476"/>
    <cellStyle name="BDAD 14" xfId="2477"/>
    <cellStyle name="BDAD 15" xfId="2478"/>
    <cellStyle name="BDAD 16" xfId="2479"/>
    <cellStyle name="BDAD 17" xfId="2480"/>
    <cellStyle name="BDAD 18" xfId="2481"/>
    <cellStyle name="BDAD 19" xfId="2482"/>
    <cellStyle name="BDAD 2" xfId="2483"/>
    <cellStyle name="BDAD 20" xfId="2484"/>
    <cellStyle name="BDAD 21" xfId="2485"/>
    <cellStyle name="BDAD 22" xfId="2486"/>
    <cellStyle name="BDAD 23" xfId="2487"/>
    <cellStyle name="BDAD 24" xfId="2488"/>
    <cellStyle name="BDAD 25" xfId="2489"/>
    <cellStyle name="BDAD 26" xfId="2490"/>
    <cellStyle name="BDAD 27" xfId="2491"/>
    <cellStyle name="BDAD 28" xfId="2492"/>
    <cellStyle name="BDAD 29" xfId="2493"/>
    <cellStyle name="BDAD 3" xfId="2494"/>
    <cellStyle name="BDAD 30" xfId="2495"/>
    <cellStyle name="BDAD 31" xfId="2496"/>
    <cellStyle name="BDAD 32" xfId="2497"/>
    <cellStyle name="BDAD 33" xfId="2498"/>
    <cellStyle name="BDAD 4" xfId="2499"/>
    <cellStyle name="BDAD 5" xfId="2500"/>
    <cellStyle name="BDAD 6" xfId="2501"/>
    <cellStyle name="BDAD 7" xfId="2502"/>
    <cellStyle name="BDAD 8" xfId="2503"/>
    <cellStyle name="BDAD 9" xfId="2504"/>
    <cellStyle name="Body" xfId="2505"/>
    <cellStyle name="C?AØ_¿?¾÷CoE² " xfId="2506"/>
    <cellStyle name="Ç¥ÁØ_      " xfId="2507"/>
    <cellStyle name="C￥AØ_¿μ¾÷CoE² " xfId="2508"/>
    <cellStyle name="Ç¥ÁØ_±¸¹Ì´ëÃ¥" xfId="2509"/>
    <cellStyle name="C￥AØ_≫c¾÷ºIº° AN°e " xfId="2510"/>
    <cellStyle name="Ç¥ÁØ_°èÈ¹" xfId="2511"/>
    <cellStyle name="C￥AØ_Sheet1_¿μ¾÷CoE² " xfId="2512"/>
    <cellStyle name="Ç§Î»·Ö¸ô[0]_Sheet1" xfId="2513"/>
    <cellStyle name="Ç§Î»·Ö¸ô_Sheet1" xfId="2514"/>
    <cellStyle name="Calc Currency (0)" xfId="2515"/>
    <cellStyle name="Calc Currency (0) 10" xfId="2516"/>
    <cellStyle name="Calc Currency (0) 10 2" xfId="7287"/>
    <cellStyle name="Calc Currency (0) 10 3" xfId="8525"/>
    <cellStyle name="Calc Currency (0) 10 4" xfId="6888"/>
    <cellStyle name="Calc Currency (0) 10 5" xfId="8855"/>
    <cellStyle name="Calc Currency (0) 10 6" xfId="6637"/>
    <cellStyle name="Calc Currency (0) 11" xfId="2517"/>
    <cellStyle name="Calc Currency (0) 11 2" xfId="7288"/>
    <cellStyle name="Calc Currency (0) 11 3" xfId="8524"/>
    <cellStyle name="Calc Currency (0) 11 4" xfId="6889"/>
    <cellStyle name="Calc Currency (0) 11 5" xfId="8854"/>
    <cellStyle name="Calc Currency (0) 11 6" xfId="6638"/>
    <cellStyle name="Calc Currency (0) 12" xfId="2518"/>
    <cellStyle name="Calc Currency (0) 12 2" xfId="7289"/>
    <cellStyle name="Calc Currency (0) 12 3" xfId="8523"/>
    <cellStyle name="Calc Currency (0) 12 4" xfId="6890"/>
    <cellStyle name="Calc Currency (0) 12 5" xfId="8853"/>
    <cellStyle name="Calc Currency (0) 12 6" xfId="6639"/>
    <cellStyle name="Calc Currency (0) 13" xfId="2519"/>
    <cellStyle name="Calc Currency (0) 13 2" xfId="7290"/>
    <cellStyle name="Calc Currency (0) 13 3" xfId="8522"/>
    <cellStyle name="Calc Currency (0) 13 4" xfId="6891"/>
    <cellStyle name="Calc Currency (0) 13 5" xfId="8852"/>
    <cellStyle name="Calc Currency (0) 13 6" xfId="6640"/>
    <cellStyle name="Calc Currency (0) 14" xfId="2520"/>
    <cellStyle name="Calc Currency (0) 14 2" xfId="7291"/>
    <cellStyle name="Calc Currency (0) 14 3" xfId="8521"/>
    <cellStyle name="Calc Currency (0) 14 4" xfId="6892"/>
    <cellStyle name="Calc Currency (0) 14 5" xfId="8851"/>
    <cellStyle name="Calc Currency (0) 14 6" xfId="6641"/>
    <cellStyle name="Calc Currency (0) 15" xfId="2521"/>
    <cellStyle name="Calc Currency (0) 15 2" xfId="7292"/>
    <cellStyle name="Calc Currency (0) 15 3" xfId="8520"/>
    <cellStyle name="Calc Currency (0) 15 4" xfId="6893"/>
    <cellStyle name="Calc Currency (0) 15 5" xfId="8850"/>
    <cellStyle name="Calc Currency (0) 15 6" xfId="6642"/>
    <cellStyle name="Calc Currency (0) 16" xfId="2522"/>
    <cellStyle name="Calc Currency (0) 16 2" xfId="7293"/>
    <cellStyle name="Calc Currency (0) 16 3" xfId="8519"/>
    <cellStyle name="Calc Currency (0) 16 4" xfId="6894"/>
    <cellStyle name="Calc Currency (0) 16 5" xfId="8849"/>
    <cellStyle name="Calc Currency (0) 16 6" xfId="6643"/>
    <cellStyle name="Calc Currency (0) 17" xfId="2523"/>
    <cellStyle name="Calc Currency (0) 17 2" xfId="7294"/>
    <cellStyle name="Calc Currency (0) 17 3" xfId="8518"/>
    <cellStyle name="Calc Currency (0) 17 4" xfId="6895"/>
    <cellStyle name="Calc Currency (0) 17 5" xfId="8848"/>
    <cellStyle name="Calc Currency (0) 17 6" xfId="6644"/>
    <cellStyle name="Calc Currency (0) 18" xfId="2524"/>
    <cellStyle name="Calc Currency (0) 18 2" xfId="7295"/>
    <cellStyle name="Calc Currency (0) 18 3" xfId="8517"/>
    <cellStyle name="Calc Currency (0) 18 4" xfId="6896"/>
    <cellStyle name="Calc Currency (0) 18 5" xfId="8847"/>
    <cellStyle name="Calc Currency (0) 18 6" xfId="6645"/>
    <cellStyle name="Calc Currency (0) 19" xfId="2525"/>
    <cellStyle name="Calc Currency (0) 19 2" xfId="7296"/>
    <cellStyle name="Calc Currency (0) 19 3" xfId="8516"/>
    <cellStyle name="Calc Currency (0) 19 4" xfId="6897"/>
    <cellStyle name="Calc Currency (0) 19 5" xfId="8846"/>
    <cellStyle name="Calc Currency (0) 19 6" xfId="6646"/>
    <cellStyle name="Calc Currency (0) 2" xfId="2526"/>
    <cellStyle name="Calc Currency (0) 2 2" xfId="7297"/>
    <cellStyle name="Calc Currency (0) 2 3" xfId="8515"/>
    <cellStyle name="Calc Currency (0) 2 4" xfId="6898"/>
    <cellStyle name="Calc Currency (0) 2 5" xfId="8845"/>
    <cellStyle name="Calc Currency (0) 2 6" xfId="6647"/>
    <cellStyle name="Calc Currency (0) 20" xfId="2527"/>
    <cellStyle name="Calc Currency (0) 20 2" xfId="7298"/>
    <cellStyle name="Calc Currency (0) 20 3" xfId="8514"/>
    <cellStyle name="Calc Currency (0) 20 4" xfId="6899"/>
    <cellStyle name="Calc Currency (0) 20 5" xfId="8844"/>
    <cellStyle name="Calc Currency (0) 20 6" xfId="6648"/>
    <cellStyle name="Calc Currency (0) 21" xfId="2528"/>
    <cellStyle name="Calc Currency (0) 21 2" xfId="7299"/>
    <cellStyle name="Calc Currency (0) 21 3" xfId="8513"/>
    <cellStyle name="Calc Currency (0) 21 4" xfId="6900"/>
    <cellStyle name="Calc Currency (0) 21 5" xfId="8843"/>
    <cellStyle name="Calc Currency (0) 21 6" xfId="6649"/>
    <cellStyle name="Calc Currency (0) 22" xfId="2529"/>
    <cellStyle name="Calc Currency (0) 22 2" xfId="7300"/>
    <cellStyle name="Calc Currency (0) 22 3" xfId="8512"/>
    <cellStyle name="Calc Currency (0) 22 4" xfId="6901"/>
    <cellStyle name="Calc Currency (0) 22 5" xfId="8842"/>
    <cellStyle name="Calc Currency (0) 22 6" xfId="6650"/>
    <cellStyle name="Calc Currency (0) 23" xfId="2530"/>
    <cellStyle name="Calc Currency (0) 23 2" xfId="7301"/>
    <cellStyle name="Calc Currency (0) 23 3" xfId="8511"/>
    <cellStyle name="Calc Currency (0) 23 4" xfId="6902"/>
    <cellStyle name="Calc Currency (0) 23 5" xfId="8841"/>
    <cellStyle name="Calc Currency (0) 23 6" xfId="6651"/>
    <cellStyle name="Calc Currency (0) 24" xfId="2531"/>
    <cellStyle name="Calc Currency (0) 24 2" xfId="7302"/>
    <cellStyle name="Calc Currency (0) 24 3" xfId="8510"/>
    <cellStyle name="Calc Currency (0) 24 4" xfId="6903"/>
    <cellStyle name="Calc Currency (0) 24 5" xfId="8840"/>
    <cellStyle name="Calc Currency (0) 24 6" xfId="6652"/>
    <cellStyle name="Calc Currency (0) 25" xfId="2532"/>
    <cellStyle name="Calc Currency (0) 25 2" xfId="7303"/>
    <cellStyle name="Calc Currency (0) 25 3" xfId="8509"/>
    <cellStyle name="Calc Currency (0) 25 4" xfId="6904"/>
    <cellStyle name="Calc Currency (0) 25 5" xfId="8839"/>
    <cellStyle name="Calc Currency (0) 25 6" xfId="6653"/>
    <cellStyle name="Calc Currency (0) 26" xfId="2533"/>
    <cellStyle name="Calc Currency (0) 26 2" xfId="7304"/>
    <cellStyle name="Calc Currency (0) 26 3" xfId="8508"/>
    <cellStyle name="Calc Currency (0) 26 4" xfId="6905"/>
    <cellStyle name="Calc Currency (0) 26 5" xfId="8838"/>
    <cellStyle name="Calc Currency (0) 26 6" xfId="6654"/>
    <cellStyle name="Calc Currency (0) 27" xfId="2534"/>
    <cellStyle name="Calc Currency (0) 27 2" xfId="7305"/>
    <cellStyle name="Calc Currency (0) 27 3" xfId="8507"/>
    <cellStyle name="Calc Currency (0) 27 4" xfId="6906"/>
    <cellStyle name="Calc Currency (0) 27 5" xfId="8837"/>
    <cellStyle name="Calc Currency (0) 27 6" xfId="6655"/>
    <cellStyle name="Calc Currency (0) 28" xfId="2535"/>
    <cellStyle name="Calc Currency (0) 28 2" xfId="7306"/>
    <cellStyle name="Calc Currency (0) 28 3" xfId="8506"/>
    <cellStyle name="Calc Currency (0) 28 4" xfId="6907"/>
    <cellStyle name="Calc Currency (0) 28 5" xfId="8836"/>
    <cellStyle name="Calc Currency (0) 28 6" xfId="6656"/>
    <cellStyle name="Calc Currency (0) 29" xfId="2536"/>
    <cellStyle name="Calc Currency (0) 3" xfId="2537"/>
    <cellStyle name="Calc Currency (0) 3 2" xfId="7308"/>
    <cellStyle name="Calc Currency (0) 3 3" xfId="8504"/>
    <cellStyle name="Calc Currency (0) 3 4" xfId="6909"/>
    <cellStyle name="Calc Currency (0) 3 5" xfId="8835"/>
    <cellStyle name="Calc Currency (0) 3 6" xfId="6657"/>
    <cellStyle name="Calc Currency (0) 30" xfId="2538"/>
    <cellStyle name="Calc Currency (0) 31" xfId="2539"/>
    <cellStyle name="Calc Currency (0) 32" xfId="2540"/>
    <cellStyle name="Calc Currency (0) 32 10" xfId="6658"/>
    <cellStyle name="Calc Currency (0) 32 2" xfId="2541"/>
    <cellStyle name="Calc Currency (0) 32 3" xfId="2542"/>
    <cellStyle name="Calc Currency (0) 32 4" xfId="2543"/>
    <cellStyle name="Calc Currency (0) 32 5" xfId="2544"/>
    <cellStyle name="Calc Currency (0) 32 6" xfId="7311"/>
    <cellStyle name="Calc Currency (0) 32 7" xfId="8501"/>
    <cellStyle name="Calc Currency (0) 32 8" xfId="6912"/>
    <cellStyle name="Calc Currency (0) 32 9" xfId="8834"/>
    <cellStyle name="Calc Currency (0) 33" xfId="2545"/>
    <cellStyle name="Calc Currency (0) 34" xfId="2546"/>
    <cellStyle name="Calc Currency (0) 34 2" xfId="7316"/>
    <cellStyle name="Calc Currency (0) 34 3" xfId="8495"/>
    <cellStyle name="Calc Currency (0) 34 4" xfId="6916"/>
    <cellStyle name="Calc Currency (0) 34 5" xfId="8833"/>
    <cellStyle name="Calc Currency (0) 34 6" xfId="6659"/>
    <cellStyle name="Calc Currency (0) 35" xfId="2547"/>
    <cellStyle name="Calc Currency (0) 35 2" xfId="7317"/>
    <cellStyle name="Calc Currency (0) 35 3" xfId="8494"/>
    <cellStyle name="Calc Currency (0) 35 4" xfId="6917"/>
    <cellStyle name="Calc Currency (0) 35 5" xfId="8832"/>
    <cellStyle name="Calc Currency (0) 35 6" xfId="6660"/>
    <cellStyle name="Calc Currency (0) 36" xfId="2548"/>
    <cellStyle name="Calc Currency (0) 36 2" xfId="7318"/>
    <cellStyle name="Calc Currency (0) 36 3" xfId="8493"/>
    <cellStyle name="Calc Currency (0) 36 4" xfId="6918"/>
    <cellStyle name="Calc Currency (0) 36 5" xfId="8831"/>
    <cellStyle name="Calc Currency (0) 36 6" xfId="6661"/>
    <cellStyle name="Calc Currency (0) 4" xfId="2549"/>
    <cellStyle name="Calc Currency (0) 4 2" xfId="7319"/>
    <cellStyle name="Calc Currency (0) 4 3" xfId="8492"/>
    <cellStyle name="Calc Currency (0) 4 4" xfId="6919"/>
    <cellStyle name="Calc Currency (0) 4 5" xfId="8830"/>
    <cellStyle name="Calc Currency (0) 4 6" xfId="6662"/>
    <cellStyle name="Calc Currency (0) 5" xfId="2550"/>
    <cellStyle name="Calc Currency (0) 5 2" xfId="7320"/>
    <cellStyle name="Calc Currency (0) 5 3" xfId="8491"/>
    <cellStyle name="Calc Currency (0) 5 4" xfId="6920"/>
    <cellStyle name="Calc Currency (0) 5 5" xfId="8829"/>
    <cellStyle name="Calc Currency (0) 5 6" xfId="6663"/>
    <cellStyle name="Calc Currency (0) 6" xfId="2551"/>
    <cellStyle name="Calc Currency (0) 6 2" xfId="7321"/>
    <cellStyle name="Calc Currency (0) 6 3" xfId="8490"/>
    <cellStyle name="Calc Currency (0) 6 4" xfId="6921"/>
    <cellStyle name="Calc Currency (0) 6 5" xfId="8828"/>
    <cellStyle name="Calc Currency (0) 6 6" xfId="6664"/>
    <cellStyle name="Calc Currency (0) 7" xfId="2552"/>
    <cellStyle name="Calc Currency (0) 7 2" xfId="7322"/>
    <cellStyle name="Calc Currency (0) 7 3" xfId="8489"/>
    <cellStyle name="Calc Currency (0) 7 4" xfId="6922"/>
    <cellStyle name="Calc Currency (0) 7 5" xfId="8827"/>
    <cellStyle name="Calc Currency (0) 7 6" xfId="6665"/>
    <cellStyle name="Calc Currency (0) 8" xfId="2553"/>
    <cellStyle name="Calc Currency (0) 8 2" xfId="7323"/>
    <cellStyle name="Calc Currency (0) 8 3" xfId="8488"/>
    <cellStyle name="Calc Currency (0) 8 4" xfId="6923"/>
    <cellStyle name="Calc Currency (0) 8 5" xfId="8826"/>
    <cellStyle name="Calc Currency (0) 8 6" xfId="6666"/>
    <cellStyle name="Calc Currency (0) 9" xfId="2554"/>
    <cellStyle name="Calc Currency (0) 9 2" xfId="7324"/>
    <cellStyle name="Calc Currency (0) 9 3" xfId="8487"/>
    <cellStyle name="Calc Currency (0) 9 4" xfId="6924"/>
    <cellStyle name="Calc Currency (0) 9 5" xfId="8825"/>
    <cellStyle name="Calc Currency (0) 9 6" xfId="6667"/>
    <cellStyle name="Calc Currency (2)" xfId="2555"/>
    <cellStyle name="Calc Percent (0)" xfId="2556"/>
    <cellStyle name="Calc Percent (1)" xfId="2557"/>
    <cellStyle name="Calc Percent (2)" xfId="2558"/>
    <cellStyle name="Calc Units (0)" xfId="2559"/>
    <cellStyle name="Calc Units (1)" xfId="2560"/>
    <cellStyle name="Calc Units (2)" xfId="2561"/>
    <cellStyle name="Calculation 2" xfId="2562"/>
    <cellStyle name="Calculation 2 2" xfId="2563"/>
    <cellStyle name="Calculation 2 3" xfId="2564"/>
    <cellStyle name="Calculation 2 4" xfId="2565"/>
    <cellStyle name="Calculation 3" xfId="2566"/>
    <cellStyle name="Calculation 3 2" xfId="2567"/>
    <cellStyle name="Calculation 3 3" xfId="2568"/>
    <cellStyle name="Calculation 3 4" xfId="2569"/>
    <cellStyle name="Calculation 4" xfId="2570"/>
    <cellStyle name="Calculation 4 2" xfId="2571"/>
    <cellStyle name="Calculation 4 3" xfId="2572"/>
    <cellStyle name="Calculation 4 4" xfId="2573"/>
    <cellStyle name="Calculation 5" xfId="2574"/>
    <cellStyle name="Calculation 5 2" xfId="2575"/>
    <cellStyle name="Calculation 5 3" xfId="2576"/>
    <cellStyle name="Calculation 5 4" xfId="2577"/>
    <cellStyle name="Calculation 6" xfId="2578"/>
    <cellStyle name="Calculation 6 2" xfId="2579"/>
    <cellStyle name="Calculation 6 3" xfId="2580"/>
    <cellStyle name="Calculation 6 4" xfId="2581"/>
    <cellStyle name="Calculation 7" xfId="2582"/>
    <cellStyle name="Calculation 7 2" xfId="2583"/>
    <cellStyle name="Calculation 7 3" xfId="2584"/>
    <cellStyle name="Calculation 7 4" xfId="2585"/>
    <cellStyle name="category" xfId="2586"/>
    <cellStyle name="CC1" xfId="2587"/>
    <cellStyle name="CC2" xfId="2588"/>
    <cellStyle name="CC2 10" xfId="2589"/>
    <cellStyle name="CC2 11" xfId="2590"/>
    <cellStyle name="CC2 12" xfId="2591"/>
    <cellStyle name="CC2 13" xfId="2592"/>
    <cellStyle name="CC2 14" xfId="2593"/>
    <cellStyle name="CC2 15" xfId="2594"/>
    <cellStyle name="CC2 16" xfId="2595"/>
    <cellStyle name="CC2 17" xfId="2596"/>
    <cellStyle name="CC2 18" xfId="2597"/>
    <cellStyle name="CC2 19" xfId="2598"/>
    <cellStyle name="CC2 2" xfId="2599"/>
    <cellStyle name="CC2 20" xfId="2600"/>
    <cellStyle name="CC2 21" xfId="2601"/>
    <cellStyle name="CC2 22" xfId="2602"/>
    <cellStyle name="CC2 23" xfId="2603"/>
    <cellStyle name="CC2 24" xfId="2604"/>
    <cellStyle name="CC2 25" xfId="2605"/>
    <cellStyle name="CC2 26" xfId="2606"/>
    <cellStyle name="CC2 27" xfId="2607"/>
    <cellStyle name="CC2 3" xfId="2608"/>
    <cellStyle name="CC2 4" xfId="2609"/>
    <cellStyle name="CC2 5" xfId="2610"/>
    <cellStyle name="CC2 6" xfId="2611"/>
    <cellStyle name="CC2 7" xfId="2612"/>
    <cellStyle name="CC2 8" xfId="2613"/>
    <cellStyle name="CC2 9" xfId="2614"/>
    <cellStyle name="Cerrency_Sheet2_XANGDAU" xfId="2615"/>
    <cellStyle name="chchuyen" xfId="2616"/>
    <cellStyle name="chchuyen 10" xfId="2617"/>
    <cellStyle name="chchuyen 11" xfId="2618"/>
    <cellStyle name="chchuyen 12" xfId="2619"/>
    <cellStyle name="chchuyen 13" xfId="2620"/>
    <cellStyle name="chchuyen 14" xfId="2621"/>
    <cellStyle name="chchuyen 15" xfId="2622"/>
    <cellStyle name="chchuyen 16" xfId="2623"/>
    <cellStyle name="chchuyen 17" xfId="2624"/>
    <cellStyle name="chchuyen 18" xfId="2625"/>
    <cellStyle name="chchuyen 19" xfId="2626"/>
    <cellStyle name="chchuyen 2" xfId="2627"/>
    <cellStyle name="chchuyen 20" xfId="2628"/>
    <cellStyle name="chchuyen 21" xfId="2629"/>
    <cellStyle name="chchuyen 22" xfId="2630"/>
    <cellStyle name="chchuyen 23" xfId="2631"/>
    <cellStyle name="chchuyen 24" xfId="2632"/>
    <cellStyle name="chchuyen 25" xfId="2633"/>
    <cellStyle name="chchuyen 26" xfId="2634"/>
    <cellStyle name="chchuyen 27" xfId="2635"/>
    <cellStyle name="chchuyen 3" xfId="2636"/>
    <cellStyle name="chchuyen 4" xfId="2637"/>
    <cellStyle name="chchuyen 5" xfId="2638"/>
    <cellStyle name="chchuyen 6" xfId="2639"/>
    <cellStyle name="chchuyen 7" xfId="2640"/>
    <cellStyle name="chchuyen 8" xfId="2641"/>
    <cellStyle name="chchuyen 9" xfId="2642"/>
    <cellStyle name="Check Cell 2" xfId="2643"/>
    <cellStyle name="Check Cell 2 2" xfId="2644"/>
    <cellStyle name="Check Cell 2 3" xfId="2645"/>
    <cellStyle name="Check Cell 2 4" xfId="2646"/>
    <cellStyle name="Check Cell 3" xfId="2647"/>
    <cellStyle name="Check Cell 3 2" xfId="2648"/>
    <cellStyle name="Check Cell 3 3" xfId="2649"/>
    <cellStyle name="Check Cell 3 4" xfId="2650"/>
    <cellStyle name="Check Cell 4" xfId="2651"/>
    <cellStyle name="Check Cell 4 2" xfId="2652"/>
    <cellStyle name="Check Cell 4 3" xfId="2653"/>
    <cellStyle name="Check Cell 4 4" xfId="2654"/>
    <cellStyle name="Check Cell 5" xfId="2655"/>
    <cellStyle name="Check Cell 5 2" xfId="2656"/>
    <cellStyle name="Check Cell 5 3" xfId="2657"/>
    <cellStyle name="Check Cell 5 4" xfId="2658"/>
    <cellStyle name="Check Cell 6" xfId="2659"/>
    <cellStyle name="Check Cell 6 2" xfId="2660"/>
    <cellStyle name="Check Cell 6 3" xfId="2661"/>
    <cellStyle name="Check Cell 6 4" xfId="2662"/>
    <cellStyle name="Check Cell 7" xfId="2663"/>
    <cellStyle name="Check Cell 7 2" xfId="2664"/>
    <cellStyle name="Check Cell 7 3" xfId="2665"/>
    <cellStyle name="Check Cell 7 4" xfId="2666"/>
    <cellStyle name="CHUONG" xfId="2667"/>
    <cellStyle name="Comma" xfId="6492" builtinId="3"/>
    <cellStyle name="Comma  - Style1" xfId="2668"/>
    <cellStyle name="Comma  - Style2" xfId="2669"/>
    <cellStyle name="Comma  - Style3" xfId="2670"/>
    <cellStyle name="Comma  - Style4" xfId="2671"/>
    <cellStyle name="Comma  - Style5" xfId="2672"/>
    <cellStyle name="Comma  - Style6" xfId="2673"/>
    <cellStyle name="Comma  - Style7" xfId="2674"/>
    <cellStyle name="Comma  - Style8" xfId="2675"/>
    <cellStyle name="Comma [0]" xfId="6502" builtinId="6"/>
    <cellStyle name="Comma [0] 2" xfId="2676"/>
    <cellStyle name="Comma [0] 2 10" xfId="2677"/>
    <cellStyle name="Comma [0] 2 11" xfId="2678"/>
    <cellStyle name="Comma [0] 2 12" xfId="2679"/>
    <cellStyle name="Comma [0] 2 13" xfId="2680"/>
    <cellStyle name="Comma [0] 2 14" xfId="2681"/>
    <cellStyle name="Comma [0] 2 15" xfId="2682"/>
    <cellStyle name="Comma [0] 2 16" xfId="2683"/>
    <cellStyle name="Comma [0] 2 17" xfId="2684"/>
    <cellStyle name="Comma [0] 2 18" xfId="2685"/>
    <cellStyle name="Comma [0] 2 19" xfId="2686"/>
    <cellStyle name="Comma [0] 2 2" xfId="2687"/>
    <cellStyle name="Comma [0] 2 2 2" xfId="2688"/>
    <cellStyle name="Comma [0] 2 2 2 2" xfId="7422"/>
    <cellStyle name="Comma [0] 2 2 2 3" xfId="8403"/>
    <cellStyle name="Comma [0] 2 2 2 4" xfId="7005"/>
    <cellStyle name="Comma [0] 2 2 2 5" xfId="8801"/>
    <cellStyle name="Comma [0] 2 2 2 6" xfId="6674"/>
    <cellStyle name="Comma [0] 2 2 3" xfId="2689"/>
    <cellStyle name="Comma [0] 2 2 3 2" xfId="7423"/>
    <cellStyle name="Comma [0] 2 2 3 3" xfId="8402"/>
    <cellStyle name="Comma [0] 2 2 3 4" xfId="7006"/>
    <cellStyle name="Comma [0] 2 2 3 5" xfId="8800"/>
    <cellStyle name="Comma [0] 2 2 3 6" xfId="6675"/>
    <cellStyle name="Comma [0] 2 2 4" xfId="2690"/>
    <cellStyle name="Comma [0] 2 2 4 2" xfId="7424"/>
    <cellStyle name="Comma [0] 2 2 4 3" xfId="8401"/>
    <cellStyle name="Comma [0] 2 2 4 4" xfId="7007"/>
    <cellStyle name="Comma [0] 2 2 4 5" xfId="8799"/>
    <cellStyle name="Comma [0] 2 2 4 6" xfId="6676"/>
    <cellStyle name="Comma [0] 2 2 5" xfId="2691"/>
    <cellStyle name="Comma [0] 2 2 5 2" xfId="7425"/>
    <cellStyle name="Comma [0] 2 2 5 3" xfId="8400"/>
    <cellStyle name="Comma [0] 2 2 5 4" xfId="7008"/>
    <cellStyle name="Comma [0] 2 2 5 5" xfId="8798"/>
    <cellStyle name="Comma [0] 2 2 5 6" xfId="6677"/>
    <cellStyle name="Comma [0] 2 2 6" xfId="2692"/>
    <cellStyle name="Comma [0] 2 2 6 2" xfId="7426"/>
    <cellStyle name="Comma [0] 2 2 6 3" xfId="8399"/>
    <cellStyle name="Comma [0] 2 2 6 4" xfId="7009"/>
    <cellStyle name="Comma [0] 2 2 6 5" xfId="8797"/>
    <cellStyle name="Comma [0] 2 2 6 6" xfId="6678"/>
    <cellStyle name="Comma [0] 2 2 7" xfId="2693"/>
    <cellStyle name="Comma [0] 2 2 7 2" xfId="7427"/>
    <cellStyle name="Comma [0] 2 2 7 3" xfId="8398"/>
    <cellStyle name="Comma [0] 2 2 7 4" xfId="7010"/>
    <cellStyle name="Comma [0] 2 2 7 5" xfId="8796"/>
    <cellStyle name="Comma [0] 2 2 7 6" xfId="6679"/>
    <cellStyle name="Comma [0] 2 2 8" xfId="2694"/>
    <cellStyle name="Comma [0] 2 2 8 2" xfId="7428"/>
    <cellStyle name="Comma [0] 2 2 8 3" xfId="8397"/>
    <cellStyle name="Comma [0] 2 2 8 4" xfId="7011"/>
    <cellStyle name="Comma [0] 2 2 8 5" xfId="8795"/>
    <cellStyle name="Comma [0] 2 2 8 6" xfId="6680"/>
    <cellStyle name="Comma [0] 2 20" xfId="2695"/>
    <cellStyle name="Comma [0] 2 21" xfId="2696"/>
    <cellStyle name="Comma [0] 2 22" xfId="2697"/>
    <cellStyle name="Comma [0] 2 23" xfId="2698"/>
    <cellStyle name="Comma [0] 2 24" xfId="2699"/>
    <cellStyle name="Comma [0] 2 25" xfId="2700"/>
    <cellStyle name="Comma [0] 2 26" xfId="2701"/>
    <cellStyle name="Comma [0] 2 27" xfId="2702"/>
    <cellStyle name="Comma [0] 2 28" xfId="2703"/>
    <cellStyle name="Comma [0] 2 29" xfId="2704"/>
    <cellStyle name="Comma [0] 2 29 2" xfId="7435"/>
    <cellStyle name="Comma [0] 2 29 3" xfId="8357"/>
    <cellStyle name="Comma [0] 2 29 4" xfId="7049"/>
    <cellStyle name="Comma [0] 2 29 5" xfId="8794"/>
    <cellStyle name="Comma [0] 2 29 6" xfId="6681"/>
    <cellStyle name="Comma [0] 2 3" xfId="2705"/>
    <cellStyle name="Comma [0] 2 3 2" xfId="2706"/>
    <cellStyle name="Comma [0] 2 3 2 2" xfId="2707"/>
    <cellStyle name="Comma [0] 2 3 2 2 2" xfId="7438"/>
    <cellStyle name="Comma [0] 2 3 2 2 3" xfId="8354"/>
    <cellStyle name="Comma [0] 2 3 2 2 4" xfId="7052"/>
    <cellStyle name="Comma [0] 2 3 2 2 5" xfId="8792"/>
    <cellStyle name="Comma [0] 2 3 2 2 6" xfId="6683"/>
    <cellStyle name="Comma [0] 2 3 3" xfId="7436"/>
    <cellStyle name="Comma [0] 2 3 4" xfId="8356"/>
    <cellStyle name="Comma [0] 2 3 5" xfId="7050"/>
    <cellStyle name="Comma [0] 2 3 6" xfId="8793"/>
    <cellStyle name="Comma [0] 2 3 7" xfId="6682"/>
    <cellStyle name="Comma [0] 2 30" xfId="2708"/>
    <cellStyle name="Comma [0] 2 30 2" xfId="7439"/>
    <cellStyle name="Comma [0] 2 30 3" xfId="8353"/>
    <cellStyle name="Comma [0] 2 30 4" xfId="7053"/>
    <cellStyle name="Comma [0] 2 30 5" xfId="8758"/>
    <cellStyle name="Comma [0] 2 30 6" xfId="6717"/>
    <cellStyle name="Comma [0] 2 31" xfId="2709"/>
    <cellStyle name="Comma [0] 2 31 2" xfId="7440"/>
    <cellStyle name="Comma [0] 2 31 3" xfId="8352"/>
    <cellStyle name="Comma [0] 2 31 4" xfId="7054"/>
    <cellStyle name="Comma [0] 2 31 5" xfId="8757"/>
    <cellStyle name="Comma [0] 2 31 6" xfId="6718"/>
    <cellStyle name="Comma [0] 2 32" xfId="2710"/>
    <cellStyle name="Comma [0] 2 32 2" xfId="2711"/>
    <cellStyle name="Comma [0] 2 32 2 2" xfId="7442"/>
    <cellStyle name="Comma [0] 2 32 2 3" xfId="8350"/>
    <cellStyle name="Comma [0] 2 32 2 4" xfId="7055"/>
    <cellStyle name="Comma [0] 2 32 2 5" xfId="8756"/>
    <cellStyle name="Comma [0] 2 32 2 6" xfId="6719"/>
    <cellStyle name="Comma [0] 2 32 3" xfId="2712"/>
    <cellStyle name="Comma [0] 2 32 3 2" xfId="7443"/>
    <cellStyle name="Comma [0] 2 32 3 3" xfId="8349"/>
    <cellStyle name="Comma [0] 2 32 3 4" xfId="7056"/>
    <cellStyle name="Comma [0] 2 32 3 5" xfId="8755"/>
    <cellStyle name="Comma [0] 2 32 3 6" xfId="6720"/>
    <cellStyle name="Comma [0] 2 32 4" xfId="2713"/>
    <cellStyle name="Comma [0] 2 32 4 2" xfId="7444"/>
    <cellStyle name="Comma [0] 2 32 4 3" xfId="8348"/>
    <cellStyle name="Comma [0] 2 32 4 4" xfId="7057"/>
    <cellStyle name="Comma [0] 2 32 4 5" xfId="8754"/>
    <cellStyle name="Comma [0] 2 32 4 6" xfId="6721"/>
    <cellStyle name="Comma [0] 2 32 5" xfId="2714"/>
    <cellStyle name="Comma [0] 2 32 5 2" xfId="7445"/>
    <cellStyle name="Comma [0] 2 32 5 3" xfId="8347"/>
    <cellStyle name="Comma [0] 2 32 5 4" xfId="7058"/>
    <cellStyle name="Comma [0] 2 32 5 5" xfId="8753"/>
    <cellStyle name="Comma [0] 2 32 5 6" xfId="6722"/>
    <cellStyle name="Comma [0] 2 33" xfId="2715"/>
    <cellStyle name="Comma [0] 2 33 2" xfId="7446"/>
    <cellStyle name="Comma [0] 2 33 3" xfId="8346"/>
    <cellStyle name="Comma [0] 2 33 4" xfId="7059"/>
    <cellStyle name="Comma [0] 2 33 5" xfId="8752"/>
    <cellStyle name="Comma [0] 2 33 6" xfId="6723"/>
    <cellStyle name="Comma [0] 2 34" xfId="2716"/>
    <cellStyle name="Comma [0] 2 35" xfId="2717"/>
    <cellStyle name="Comma [0] 2 36" xfId="2718"/>
    <cellStyle name="Comma [0] 2 37" xfId="7414"/>
    <cellStyle name="Comma [0] 2 38" xfId="8407"/>
    <cellStyle name="Comma [0] 2 39" xfId="6998"/>
    <cellStyle name="Comma [0] 2 4" xfId="2719"/>
    <cellStyle name="Comma [0] 2 4 2" xfId="2720"/>
    <cellStyle name="Comma [0] 2 4 2 2" xfId="2721"/>
    <cellStyle name="Comma [0] 2 4 2 2 2" xfId="7452"/>
    <cellStyle name="Comma [0] 2 4 2 2 3" xfId="8340"/>
    <cellStyle name="Comma [0] 2 4 2 2 4" xfId="7065"/>
    <cellStyle name="Comma [0] 2 4 2 2 5" xfId="8747"/>
    <cellStyle name="Comma [0] 2 4 2 2 6" xfId="6725"/>
    <cellStyle name="Comma [0] 2 4 3" xfId="7450"/>
    <cellStyle name="Comma [0] 2 4 4" xfId="8342"/>
    <cellStyle name="Comma [0] 2 4 5" xfId="7063"/>
    <cellStyle name="Comma [0] 2 4 6" xfId="8749"/>
    <cellStyle name="Comma [0] 2 4 7" xfId="6724"/>
    <cellStyle name="Comma [0] 2 40" xfId="8802"/>
    <cellStyle name="Comma [0] 2 41" xfId="6673"/>
    <cellStyle name="Comma [0] 2 5" xfId="2722"/>
    <cellStyle name="Comma [0] 2 5 2" xfId="2723"/>
    <cellStyle name="Comma [0] 2 5 2 2" xfId="2724"/>
    <cellStyle name="Comma [0] 2 5 2 2 2" xfId="7455"/>
    <cellStyle name="Comma [0] 2 5 2 2 3" xfId="8337"/>
    <cellStyle name="Comma [0] 2 5 2 2 4" xfId="7068"/>
    <cellStyle name="Comma [0] 2 5 2 2 5" xfId="8744"/>
    <cellStyle name="Comma [0] 2 5 2 2 6" xfId="6727"/>
    <cellStyle name="Comma [0] 2 5 3" xfId="7453"/>
    <cellStyle name="Comma [0] 2 5 4" xfId="8339"/>
    <cellStyle name="Comma [0] 2 5 5" xfId="7066"/>
    <cellStyle name="Comma [0] 2 5 6" xfId="8746"/>
    <cellStyle name="Comma [0] 2 5 7" xfId="6726"/>
    <cellStyle name="Comma [0] 2 6" xfId="2725"/>
    <cellStyle name="Comma [0] 2 7" xfId="2726"/>
    <cellStyle name="Comma [0] 2 8" xfId="2727"/>
    <cellStyle name="Comma [0] 2 9" xfId="2728"/>
    <cellStyle name="Comma [0] 3" xfId="2729"/>
    <cellStyle name="Comma [0] 3 10" xfId="2730"/>
    <cellStyle name="Comma [0] 3 11" xfId="2731"/>
    <cellStyle name="Comma [0] 3 12" xfId="2732"/>
    <cellStyle name="Comma [0] 3 13" xfId="2733"/>
    <cellStyle name="Comma [0] 3 14" xfId="2734"/>
    <cellStyle name="Comma [0] 3 15" xfId="2735"/>
    <cellStyle name="Comma [0] 3 16" xfId="2736"/>
    <cellStyle name="Comma [0] 3 17" xfId="2737"/>
    <cellStyle name="Comma [0] 3 18" xfId="2738"/>
    <cellStyle name="Comma [0] 3 19" xfId="2739"/>
    <cellStyle name="Comma [0] 3 2" xfId="2740"/>
    <cellStyle name="Comma [0] 3 20" xfId="2741"/>
    <cellStyle name="Comma [0] 3 21" xfId="2742"/>
    <cellStyle name="Comma [0] 3 22" xfId="2743"/>
    <cellStyle name="Comma [0] 3 23" xfId="2744"/>
    <cellStyle name="Comma [0] 3 24" xfId="2745"/>
    <cellStyle name="Comma [0] 3 25" xfId="2746"/>
    <cellStyle name="Comma [0] 3 26" xfId="2747"/>
    <cellStyle name="Comma [0] 3 27" xfId="2748"/>
    <cellStyle name="Comma [0] 3 28" xfId="2749"/>
    <cellStyle name="Comma [0] 3 29" xfId="2750"/>
    <cellStyle name="Comma [0] 3 29 2" xfId="2751"/>
    <cellStyle name="Comma [0] 3 29 2 2" xfId="7482"/>
    <cellStyle name="Comma [0] 3 29 2 3" xfId="8314"/>
    <cellStyle name="Comma [0] 3 29 2 4" xfId="7090"/>
    <cellStyle name="Comma [0] 3 29 2 5" xfId="8725"/>
    <cellStyle name="Comma [0] 3 29 2 6" xfId="6728"/>
    <cellStyle name="Comma [0] 3 3" xfId="2752"/>
    <cellStyle name="Comma [0] 3 30" xfId="2753"/>
    <cellStyle name="Comma [0] 3 30 2" xfId="2754"/>
    <cellStyle name="Comma [0] 3 30 2 2" xfId="7485"/>
    <cellStyle name="Comma [0] 3 30 2 3" xfId="8311"/>
    <cellStyle name="Comma [0] 3 30 2 4" xfId="7093"/>
    <cellStyle name="Comma [0] 3 30 2 5" xfId="8722"/>
    <cellStyle name="Comma [0] 3 30 2 6" xfId="6729"/>
    <cellStyle name="Comma [0] 3 31" xfId="2755"/>
    <cellStyle name="Comma [0] 3 31 2" xfId="2756"/>
    <cellStyle name="Comma [0] 3 31 2 2" xfId="7487"/>
    <cellStyle name="Comma [0] 3 31 2 3" xfId="8309"/>
    <cellStyle name="Comma [0] 3 31 2 4" xfId="7095"/>
    <cellStyle name="Comma [0] 3 31 2 5" xfId="8720"/>
    <cellStyle name="Comma [0] 3 31 2 6" xfId="6731"/>
    <cellStyle name="Comma [0] 3 32" xfId="2757"/>
    <cellStyle name="Comma [0] 3 32 2" xfId="2758"/>
    <cellStyle name="Comma [0] 3 32 2 2" xfId="2759"/>
    <cellStyle name="Comma [0] 3 32 2 2 2" xfId="7489"/>
    <cellStyle name="Comma [0] 3 32 2 2 3" xfId="8307"/>
    <cellStyle name="Comma [0] 3 32 2 2 4" xfId="7098"/>
    <cellStyle name="Comma [0] 3 32 2 2 5" xfId="8717"/>
    <cellStyle name="Comma [0] 3 32 2 2 6" xfId="6732"/>
    <cellStyle name="Comma [0] 3 32 3" xfId="2760"/>
    <cellStyle name="Comma [0] 3 32 3 2" xfId="2761"/>
    <cellStyle name="Comma [0] 3 32 3 2 2" xfId="7491"/>
    <cellStyle name="Comma [0] 3 32 3 2 3" xfId="8305"/>
    <cellStyle name="Comma [0] 3 32 3 2 4" xfId="7100"/>
    <cellStyle name="Comma [0] 3 32 3 2 5" xfId="8715"/>
    <cellStyle name="Comma [0] 3 32 3 2 6" xfId="6733"/>
    <cellStyle name="Comma [0] 3 32 4" xfId="2762"/>
    <cellStyle name="Comma [0] 3 32 4 2" xfId="2763"/>
    <cellStyle name="Comma [0] 3 32 4 2 2" xfId="7493"/>
    <cellStyle name="Comma [0] 3 32 4 2 3" xfId="8303"/>
    <cellStyle name="Comma [0] 3 32 4 2 4" xfId="7102"/>
    <cellStyle name="Comma [0] 3 32 4 2 5" xfId="8713"/>
    <cellStyle name="Comma [0] 3 32 4 2 6" xfId="6734"/>
    <cellStyle name="Comma [0] 3 32 5" xfId="2764"/>
    <cellStyle name="Comma [0] 3 32 5 2" xfId="2765"/>
    <cellStyle name="Comma [0] 3 32 5 2 2" xfId="7495"/>
    <cellStyle name="Comma [0] 3 32 5 2 3" xfId="8301"/>
    <cellStyle name="Comma [0] 3 32 5 2 4" xfId="7104"/>
    <cellStyle name="Comma [0] 3 32 5 2 5" xfId="8711"/>
    <cellStyle name="Comma [0] 3 32 5 2 6" xfId="6735"/>
    <cellStyle name="Comma [0] 3 33" xfId="2766"/>
    <cellStyle name="Comma [0] 3 33 2" xfId="2767"/>
    <cellStyle name="Comma [0] 3 33 2 2" xfId="7497"/>
    <cellStyle name="Comma [0] 3 33 2 3" xfId="8299"/>
    <cellStyle name="Comma [0] 3 33 2 4" xfId="7106"/>
    <cellStyle name="Comma [0] 3 33 2 5" xfId="8709"/>
    <cellStyle name="Comma [0] 3 33 2 6" xfId="6736"/>
    <cellStyle name="Comma [0] 3 34" xfId="2768"/>
    <cellStyle name="Comma [0] 3 35" xfId="2769"/>
    <cellStyle name="Comma [0] 3 36" xfId="2770"/>
    <cellStyle name="Comma [0] 3 37" xfId="2771"/>
    <cellStyle name="Comma [0] 3 37 2" xfId="7501"/>
    <cellStyle name="Comma [0] 3 37 3" xfId="8295"/>
    <cellStyle name="Comma [0] 3 37 4" xfId="7109"/>
    <cellStyle name="Comma [0] 3 37 5" xfId="8706"/>
    <cellStyle name="Comma [0] 3 37 6" xfId="6737"/>
    <cellStyle name="Comma [0] 3 4" xfId="2772"/>
    <cellStyle name="Comma [0] 3 5" xfId="2773"/>
    <cellStyle name="Comma [0] 3 6" xfId="2774"/>
    <cellStyle name="Comma [0] 3 7" xfId="2775"/>
    <cellStyle name="Comma [0] 3 8" xfId="2776"/>
    <cellStyle name="Comma [0] 3 9" xfId="2777"/>
    <cellStyle name="Comma [0] 4" xfId="2778"/>
    <cellStyle name="Comma [0] 4 10" xfId="7508"/>
    <cellStyle name="Comma [0] 4 11" xfId="8288"/>
    <cellStyle name="Comma [0] 4 12" xfId="7116"/>
    <cellStyle name="Comma [0] 4 13" xfId="8699"/>
    <cellStyle name="Comma [0] 4 14" xfId="6738"/>
    <cellStyle name="Comma [0] 4 2" xfId="2779"/>
    <cellStyle name="Comma [0] 4 2 2" xfId="2780"/>
    <cellStyle name="Comma [0] 4 2 2 10" xfId="8697"/>
    <cellStyle name="Comma [0] 4 2 2 11" xfId="6739"/>
    <cellStyle name="Comma [0] 4 2 2 2" xfId="2781"/>
    <cellStyle name="Comma [0] 4 2 2 2 2" xfId="2782"/>
    <cellStyle name="Comma [0] 4 2 2 2 2 2" xfId="7512"/>
    <cellStyle name="Comma [0] 4 2 2 2 2 3" xfId="8284"/>
    <cellStyle name="Comma [0] 4 2 2 2 2 4" xfId="7120"/>
    <cellStyle name="Comma [0] 4 2 2 2 2 5" xfId="8695"/>
    <cellStyle name="Comma [0] 4 2 2 2 2 6" xfId="6740"/>
    <cellStyle name="Comma [0] 4 2 2 2 3" xfId="2783"/>
    <cellStyle name="Comma [0] 4 2 2 2 3 2" xfId="7513"/>
    <cellStyle name="Comma [0] 4 2 2 2 3 3" xfId="8283"/>
    <cellStyle name="Comma [0] 4 2 2 2 3 4" xfId="7121"/>
    <cellStyle name="Comma [0] 4 2 2 2 3 5" xfId="8694"/>
    <cellStyle name="Comma [0] 4 2 2 2 3 6" xfId="6741"/>
    <cellStyle name="Comma [0] 4 2 2 2 4" xfId="2784"/>
    <cellStyle name="Comma [0] 4 2 2 2 4 2" xfId="7514"/>
    <cellStyle name="Comma [0] 4 2 2 2 4 3" xfId="8282"/>
    <cellStyle name="Comma [0] 4 2 2 2 4 4" xfId="7122"/>
    <cellStyle name="Comma [0] 4 2 2 2 4 5" xfId="8693"/>
    <cellStyle name="Comma [0] 4 2 2 2 4 6" xfId="6742"/>
    <cellStyle name="Comma [0] 4 2 2 2 5" xfId="2785"/>
    <cellStyle name="Comma [0] 4 2 2 2 5 2" xfId="7515"/>
    <cellStyle name="Comma [0] 4 2 2 2 5 3" xfId="8281"/>
    <cellStyle name="Comma [0] 4 2 2 2 5 4" xfId="7123"/>
    <cellStyle name="Comma [0] 4 2 2 2 5 5" xfId="8692"/>
    <cellStyle name="Comma [0] 4 2 2 2 5 6" xfId="6743"/>
    <cellStyle name="Comma [0] 4 2 2 3" xfId="2786"/>
    <cellStyle name="Comma [0] 4 2 2 3 2" xfId="7516"/>
    <cellStyle name="Comma [0] 4 2 2 3 3" xfId="8280"/>
    <cellStyle name="Comma [0] 4 2 2 3 4" xfId="7124"/>
    <cellStyle name="Comma [0] 4 2 2 3 5" xfId="8691"/>
    <cellStyle name="Comma [0] 4 2 2 3 6" xfId="6744"/>
    <cellStyle name="Comma [0] 4 2 2 4" xfId="2787"/>
    <cellStyle name="Comma [0] 4 2 2 5" xfId="2788"/>
    <cellStyle name="Comma [0] 4 2 2 6" xfId="2789"/>
    <cellStyle name="Comma [0] 4 2 2 7" xfId="7510"/>
    <cellStyle name="Comma [0] 4 2 2 8" xfId="8286"/>
    <cellStyle name="Comma [0] 4 2 2 9" xfId="7118"/>
    <cellStyle name="Comma [0] 4 2 3" xfId="2790"/>
    <cellStyle name="Comma [0] 4 2 3 10" xfId="6745"/>
    <cellStyle name="Comma [0] 4 2 3 2" xfId="2791"/>
    <cellStyle name="Comma [0] 4 2 3 3" xfId="2792"/>
    <cellStyle name="Comma [0] 4 2 3 4" xfId="2793"/>
    <cellStyle name="Comma [0] 4 2 3 5" xfId="2794"/>
    <cellStyle name="Comma [0] 4 2 3 6" xfId="7520"/>
    <cellStyle name="Comma [0] 4 2 3 7" xfId="8276"/>
    <cellStyle name="Comma [0] 4 2 3 8" xfId="7128"/>
    <cellStyle name="Comma [0] 4 2 3 9" xfId="8687"/>
    <cellStyle name="Comma [0] 4 2 4" xfId="2795"/>
    <cellStyle name="Comma [0] 4 2 4 2" xfId="7525"/>
    <cellStyle name="Comma [0] 4 2 4 3" xfId="8271"/>
    <cellStyle name="Comma [0] 4 2 4 4" xfId="7133"/>
    <cellStyle name="Comma [0] 4 2 4 5" xfId="8683"/>
    <cellStyle name="Comma [0] 4 2 4 6" xfId="6746"/>
    <cellStyle name="Comma [0] 4 2 5" xfId="2796"/>
    <cellStyle name="Comma [0] 4 2 5 2" xfId="7526"/>
    <cellStyle name="Comma [0] 4 2 5 3" xfId="8270"/>
    <cellStyle name="Comma [0] 4 2 5 4" xfId="7134"/>
    <cellStyle name="Comma [0] 4 2 5 5" xfId="8682"/>
    <cellStyle name="Comma [0] 4 2 5 6" xfId="6747"/>
    <cellStyle name="Comma [0] 4 2 6" xfId="2797"/>
    <cellStyle name="Comma [0] 4 2 6 2" xfId="7527"/>
    <cellStyle name="Comma [0] 4 2 6 3" xfId="8269"/>
    <cellStyle name="Comma [0] 4 2 6 4" xfId="7135"/>
    <cellStyle name="Comma [0] 4 2 6 5" xfId="8681"/>
    <cellStyle name="Comma [0] 4 2 6 6" xfId="6748"/>
    <cellStyle name="Comma [0] 4 3" xfId="2798"/>
    <cellStyle name="Comma [0] 4 3 2" xfId="7528"/>
    <cellStyle name="Comma [0] 4 3 3" xfId="8268"/>
    <cellStyle name="Comma [0] 4 3 4" xfId="7136"/>
    <cellStyle name="Comma [0] 4 3 5" xfId="8680"/>
    <cellStyle name="Comma [0] 4 3 6" xfId="6749"/>
    <cellStyle name="Comma [0] 4 4" xfId="2799"/>
    <cellStyle name="Comma [0] 4 4 2" xfId="7529"/>
    <cellStyle name="Comma [0] 4 4 3" xfId="8267"/>
    <cellStyle name="Comma [0] 4 4 4" xfId="7137"/>
    <cellStyle name="Comma [0] 4 4 5" xfId="8679"/>
    <cellStyle name="Comma [0] 4 4 6" xfId="6750"/>
    <cellStyle name="Comma [0] 4 5" xfId="2800"/>
    <cellStyle name="Comma [0] 4 5 2" xfId="2801"/>
    <cellStyle name="Comma [0] 4 5 2 2" xfId="7531"/>
    <cellStyle name="Comma [0] 4 5 2 3" xfId="8265"/>
    <cellStyle name="Comma [0] 4 5 2 4" xfId="7139"/>
    <cellStyle name="Comma [0] 4 5 2 5" xfId="8677"/>
    <cellStyle name="Comma [0] 4 5 2 6" xfId="6751"/>
    <cellStyle name="Comma [0] 4 5 3" xfId="2802"/>
    <cellStyle name="Comma [0] 4 5 3 2" xfId="7532"/>
    <cellStyle name="Comma [0] 4 5 3 3" xfId="8264"/>
    <cellStyle name="Comma [0] 4 5 3 4" xfId="7140"/>
    <cellStyle name="Comma [0] 4 5 3 5" xfId="8676"/>
    <cellStyle name="Comma [0] 4 5 3 6" xfId="6752"/>
    <cellStyle name="Comma [0] 4 5 4" xfId="2803"/>
    <cellStyle name="Comma [0] 4 5 4 2" xfId="7533"/>
    <cellStyle name="Comma [0] 4 5 4 3" xfId="8263"/>
    <cellStyle name="Comma [0] 4 5 4 4" xfId="7141"/>
    <cellStyle name="Comma [0] 4 5 4 5" xfId="8675"/>
    <cellStyle name="Comma [0] 4 5 4 6" xfId="6753"/>
    <cellStyle name="Comma [0] 4 5 5" xfId="2804"/>
    <cellStyle name="Comma [0] 4 5 5 2" xfId="7534"/>
    <cellStyle name="Comma [0] 4 5 5 3" xfId="8262"/>
    <cellStyle name="Comma [0] 4 5 5 4" xfId="7142"/>
    <cellStyle name="Comma [0] 4 5 5 5" xfId="8674"/>
    <cellStyle name="Comma [0] 4 5 5 6" xfId="6754"/>
    <cellStyle name="Comma [0] 4 6" xfId="2805"/>
    <cellStyle name="Comma [0] 4 6 2" xfId="7535"/>
    <cellStyle name="Comma [0] 4 6 3" xfId="8261"/>
    <cellStyle name="Comma [0] 4 6 4" xfId="7143"/>
    <cellStyle name="Comma [0] 4 6 5" xfId="8673"/>
    <cellStyle name="Comma [0] 4 6 6" xfId="6755"/>
    <cellStyle name="Comma [0] 4 7" xfId="2806"/>
    <cellStyle name="Comma [0] 4 8" xfId="2807"/>
    <cellStyle name="Comma [0] 4 9" xfId="2808"/>
    <cellStyle name="Comma [0] 6" xfId="2809"/>
    <cellStyle name="Comma [0] 7" xfId="2810"/>
    <cellStyle name="Comma [00]" xfId="2811"/>
    <cellStyle name="Comma 10" xfId="2812"/>
    <cellStyle name="Comma 10 2" xfId="2813"/>
    <cellStyle name="Comma 10 2 2" xfId="7543"/>
    <cellStyle name="Comma 10 2 3" xfId="8201"/>
    <cellStyle name="Comma 10 2 4" xfId="7203"/>
    <cellStyle name="Comma 10 2 5" xfId="8660"/>
    <cellStyle name="Comma 10 2 6" xfId="6762"/>
    <cellStyle name="Comma 10 3" xfId="2814"/>
    <cellStyle name="Comma 10 3 2" xfId="7544"/>
    <cellStyle name="Comma 10 3 3" xfId="8200"/>
    <cellStyle name="Comma 10 3 4" xfId="7204"/>
    <cellStyle name="Comma 10 3 5" xfId="8626"/>
    <cellStyle name="Comma 10 3 6" xfId="6796"/>
    <cellStyle name="Comma 10 4" xfId="2815"/>
    <cellStyle name="Comma 10 4 2" xfId="7545"/>
    <cellStyle name="Comma 10 4 3" xfId="8199"/>
    <cellStyle name="Comma 10 4 4" xfId="7205"/>
    <cellStyle name="Comma 10 4 5" xfId="8625"/>
    <cellStyle name="Comma 10 4 6" xfId="6797"/>
    <cellStyle name="Comma 10 5" xfId="7542"/>
    <cellStyle name="Comma 10 6" xfId="8202"/>
    <cellStyle name="Comma 10 7" xfId="7202"/>
    <cellStyle name="Comma 10 8" xfId="8661"/>
    <cellStyle name="Comma 10 9" xfId="6761"/>
    <cellStyle name="Comma 11" xfId="2816"/>
    <cellStyle name="Comma 11 2" xfId="2817"/>
    <cellStyle name="Comma 11 2 2" xfId="7547"/>
    <cellStyle name="Comma 11 2 3" xfId="8196"/>
    <cellStyle name="Comma 11 2 4" xfId="7208"/>
    <cellStyle name="Comma 11 2 5" xfId="8609"/>
    <cellStyle name="Comma 11 2 6" xfId="6813"/>
    <cellStyle name="Comma 11 3" xfId="2818"/>
    <cellStyle name="Comma 11 3 2" xfId="7548"/>
    <cellStyle name="Comma 11 3 3" xfId="8195"/>
    <cellStyle name="Comma 11 3 4" xfId="7209"/>
    <cellStyle name="Comma 11 3 5" xfId="8608"/>
    <cellStyle name="Comma 11 3 6" xfId="6814"/>
    <cellStyle name="Comma 11 4" xfId="2819"/>
    <cellStyle name="Comma 11 4 2" xfId="7549"/>
    <cellStyle name="Comma 11 4 3" xfId="8193"/>
    <cellStyle name="Comma 11 4 4" xfId="7211"/>
    <cellStyle name="Comma 11 4 5" xfId="8607"/>
    <cellStyle name="Comma 11 4 6" xfId="6815"/>
    <cellStyle name="Comma 11 5" xfId="7546"/>
    <cellStyle name="Comma 11 6" xfId="8198"/>
    <cellStyle name="Comma 11 7" xfId="7206"/>
    <cellStyle name="Comma 11 8" xfId="8624"/>
    <cellStyle name="Comma 11 9" xfId="6798"/>
    <cellStyle name="Comma 12" xfId="2820"/>
    <cellStyle name="Comma 12 2" xfId="2821"/>
    <cellStyle name="Comma 12 2 2" xfId="7551"/>
    <cellStyle name="Comma 12 2 3" xfId="8171"/>
    <cellStyle name="Comma 12 2 4" xfId="7233"/>
    <cellStyle name="Comma 12 2 5" xfId="8605"/>
    <cellStyle name="Comma 12 2 6" xfId="6817"/>
    <cellStyle name="Comma 12 3" xfId="2822"/>
    <cellStyle name="Comma 12 3 2" xfId="7552"/>
    <cellStyle name="Comma 12 3 3" xfId="8170"/>
    <cellStyle name="Comma 12 3 4" xfId="7234"/>
    <cellStyle name="Comma 12 3 5" xfId="8603"/>
    <cellStyle name="Comma 12 3 6" xfId="6819"/>
    <cellStyle name="Comma 12 4" xfId="2823"/>
    <cellStyle name="Comma 12 4 2" xfId="7553"/>
    <cellStyle name="Comma 12 4 3" xfId="8169"/>
    <cellStyle name="Comma 12 4 4" xfId="7235"/>
    <cellStyle name="Comma 12 4 5" xfId="8602"/>
    <cellStyle name="Comma 12 4 6" xfId="6820"/>
    <cellStyle name="Comma 12 5" xfId="7550"/>
    <cellStyle name="Comma 12 6" xfId="8172"/>
    <cellStyle name="Comma 12 7" xfId="7232"/>
    <cellStyle name="Comma 12 8" xfId="8606"/>
    <cellStyle name="Comma 12 9" xfId="6816"/>
    <cellStyle name="Comma 13" xfId="2824"/>
    <cellStyle name="Comma 13 2" xfId="2825"/>
    <cellStyle name="Comma 13 2 2" xfId="7555"/>
    <cellStyle name="Comma 13 2 3" xfId="8167"/>
    <cellStyle name="Comma 13 2 4" xfId="7237"/>
    <cellStyle name="Comma 13 2 5" xfId="8579"/>
    <cellStyle name="Comma 13 2 6" xfId="6843"/>
    <cellStyle name="Comma 13 3" xfId="2826"/>
    <cellStyle name="Comma 13 3 2" xfId="7556"/>
    <cellStyle name="Comma 13 3 3" xfId="8166"/>
    <cellStyle name="Comma 13 3 4" xfId="7238"/>
    <cellStyle name="Comma 13 3 5" xfId="8578"/>
    <cellStyle name="Comma 13 3 6" xfId="6844"/>
    <cellStyle name="Comma 13 4" xfId="2827"/>
    <cellStyle name="Comma 13 4 2" xfId="7557"/>
    <cellStyle name="Comma 13 4 3" xfId="8165"/>
    <cellStyle name="Comma 13 4 4" xfId="7239"/>
    <cellStyle name="Comma 13 4 5" xfId="8577"/>
    <cellStyle name="Comma 13 4 6" xfId="6845"/>
    <cellStyle name="Comma 13 5" xfId="7554"/>
    <cellStyle name="Comma 13 6" xfId="8168"/>
    <cellStyle name="Comma 13 7" xfId="7236"/>
    <cellStyle name="Comma 13 8" xfId="8600"/>
    <cellStyle name="Comma 13 9" xfId="6822"/>
    <cellStyle name="Comma 14" xfId="2828"/>
    <cellStyle name="Comma 14 2" xfId="2829"/>
    <cellStyle name="Comma 14 2 2" xfId="7559"/>
    <cellStyle name="Comma 14 2 3" xfId="8163"/>
    <cellStyle name="Comma 14 2 4" xfId="7241"/>
    <cellStyle name="Comma 14 2 5" xfId="8575"/>
    <cellStyle name="Comma 14 2 6" xfId="6846"/>
    <cellStyle name="Comma 14 3" xfId="2830"/>
    <cellStyle name="Comma 14 3 2" xfId="7560"/>
    <cellStyle name="Comma 14 3 3" xfId="8162"/>
    <cellStyle name="Comma 14 3 4" xfId="7242"/>
    <cellStyle name="Comma 14 3 5" xfId="8574"/>
    <cellStyle name="Comma 14 3 6" xfId="6847"/>
    <cellStyle name="Comma 15" xfId="2831"/>
    <cellStyle name="Comma 15 2" xfId="2832"/>
    <cellStyle name="Comma 15 2 2" xfId="7562"/>
    <cellStyle name="Comma 15 2 3" xfId="8161"/>
    <cellStyle name="Comma 15 2 4" xfId="7244"/>
    <cellStyle name="Comma 15 2 5" xfId="8572"/>
    <cellStyle name="Comma 15 2 6" xfId="6848"/>
    <cellStyle name="Comma 15 3" xfId="2833"/>
    <cellStyle name="Comma 15 3 2" xfId="7563"/>
    <cellStyle name="Comma 15 3 3" xfId="8160"/>
    <cellStyle name="Comma 15 3 4" xfId="7245"/>
    <cellStyle name="Comma 15 3 5" xfId="8571"/>
    <cellStyle name="Comma 15 3 6" xfId="6849"/>
    <cellStyle name="Comma 16" xfId="2834"/>
    <cellStyle name="Comma 17" xfId="2835"/>
    <cellStyle name="Comma 17 2" xfId="2836"/>
    <cellStyle name="Comma 17 2 2" xfId="7566"/>
    <cellStyle name="Comma 17 2 3" xfId="8126"/>
    <cellStyle name="Comma 17 2 4" xfId="7281"/>
    <cellStyle name="Comma 17 2 5" xfId="8568"/>
    <cellStyle name="Comma 17 2 6" xfId="6850"/>
    <cellStyle name="Comma 17 3" xfId="2837"/>
    <cellStyle name="Comma 17 3 2" xfId="7567"/>
    <cellStyle name="Comma 17 3 3" xfId="8125"/>
    <cellStyle name="Comma 17 3 4" xfId="7282"/>
    <cellStyle name="Comma 17 3 5" xfId="8567"/>
    <cellStyle name="Comma 17 3 6" xfId="6851"/>
    <cellStyle name="Comma 18" xfId="2838"/>
    <cellStyle name="Comma 18 2" xfId="2839"/>
    <cellStyle name="Comma 18 2 2" xfId="7569"/>
    <cellStyle name="Comma 18 2 3" xfId="8124"/>
    <cellStyle name="Comma 18 2 4" xfId="7284"/>
    <cellStyle name="Comma 18 2 5" xfId="8532"/>
    <cellStyle name="Comma 18 2 6" xfId="6885"/>
    <cellStyle name="Comma 18 3" xfId="2840"/>
    <cellStyle name="Comma 18 3 2" xfId="7570"/>
    <cellStyle name="Comma 18 3 3" xfId="8123"/>
    <cellStyle name="Comma 18 3 4" xfId="7285"/>
    <cellStyle name="Comma 18 3 5" xfId="8531"/>
    <cellStyle name="Comma 18 3 6" xfId="6886"/>
    <cellStyle name="Comma 19" xfId="2841"/>
    <cellStyle name="Comma 19 2" xfId="2842"/>
    <cellStyle name="Comma 19 2 2" xfId="7572"/>
    <cellStyle name="Comma 19 2 3" xfId="8121"/>
    <cellStyle name="Comma 19 2 4" xfId="7307"/>
    <cellStyle name="Comma 19 2 5" xfId="8529"/>
    <cellStyle name="Comma 19 2 6" xfId="6908"/>
    <cellStyle name="Comma 19 3" xfId="2843"/>
    <cellStyle name="Comma 19 3 2" xfId="7573"/>
    <cellStyle name="Comma 19 3 3" xfId="8120"/>
    <cellStyle name="Comma 19 3 4" xfId="7309"/>
    <cellStyle name="Comma 19 3 5" xfId="8528"/>
    <cellStyle name="Comma 19 3 6" xfId="6910"/>
    <cellStyle name="Comma 19 4" xfId="2844"/>
    <cellStyle name="Comma 19 4 2" xfId="7574"/>
    <cellStyle name="Comma 19 4 3" xfId="8119"/>
    <cellStyle name="Comma 19 4 4" xfId="7310"/>
    <cellStyle name="Comma 19 4 5" xfId="8527"/>
    <cellStyle name="Comma 19 4 6" xfId="6911"/>
    <cellStyle name="Comma 19 5" xfId="7571"/>
    <cellStyle name="Comma 19 6" xfId="8122"/>
    <cellStyle name="Comma 19 7" xfId="7286"/>
    <cellStyle name="Comma 19 8" xfId="8530"/>
    <cellStyle name="Comma 19 9" xfId="6887"/>
    <cellStyle name="Comma 2" xfId="2845"/>
    <cellStyle name="Comma 2 10" xfId="2846"/>
    <cellStyle name="Comma 2 11" xfId="2847"/>
    <cellStyle name="Comma 2 11 2" xfId="7577"/>
    <cellStyle name="Comma 2 11 3" xfId="8118"/>
    <cellStyle name="Comma 2 11 4" xfId="7313"/>
    <cellStyle name="Comma 2 11 5" xfId="8505"/>
    <cellStyle name="Comma 2 11 6" xfId="6913"/>
    <cellStyle name="Comma 2 12" xfId="2848"/>
    <cellStyle name="Comma 2 12 2" xfId="7578"/>
    <cellStyle name="Comma 2 12 3" xfId="8117"/>
    <cellStyle name="Comma 2 12 4" xfId="7314"/>
    <cellStyle name="Comma 2 12 5" xfId="8503"/>
    <cellStyle name="Comma 2 12 6" xfId="6914"/>
    <cellStyle name="Comma 2 13" xfId="2849"/>
    <cellStyle name="Comma 2 13 2" xfId="7579"/>
    <cellStyle name="Comma 2 13 3" xfId="8116"/>
    <cellStyle name="Comma 2 13 4" xfId="7315"/>
    <cellStyle name="Comma 2 13 5" xfId="8502"/>
    <cellStyle name="Comma 2 13 6" xfId="6915"/>
    <cellStyle name="Comma 2 14" xfId="2850"/>
    <cellStyle name="Comma 2 14 2" xfId="7580"/>
    <cellStyle name="Comma 2 14 3" xfId="8115"/>
    <cellStyle name="Comma 2 14 4" xfId="7325"/>
    <cellStyle name="Comma 2 14 5" xfId="8500"/>
    <cellStyle name="Comma 2 14 6" xfId="6925"/>
    <cellStyle name="Comma 2 15" xfId="2851"/>
    <cellStyle name="Comma 2 15 2" xfId="7581"/>
    <cellStyle name="Comma 2 15 3" xfId="8114"/>
    <cellStyle name="Comma 2 15 4" xfId="7326"/>
    <cellStyle name="Comma 2 15 5" xfId="8499"/>
    <cellStyle name="Comma 2 15 6" xfId="6926"/>
    <cellStyle name="Comma 2 16" xfId="2852"/>
    <cellStyle name="Comma 2 16 2" xfId="7582"/>
    <cellStyle name="Comma 2 16 3" xfId="8113"/>
    <cellStyle name="Comma 2 16 4" xfId="7327"/>
    <cellStyle name="Comma 2 16 5" xfId="8498"/>
    <cellStyle name="Comma 2 16 6" xfId="6927"/>
    <cellStyle name="Comma 2 17" xfId="2853"/>
    <cellStyle name="Comma 2 17 2" xfId="7583"/>
    <cellStyle name="Comma 2 17 3" xfId="8112"/>
    <cellStyle name="Comma 2 17 4" xfId="7328"/>
    <cellStyle name="Comma 2 17 5" xfId="8497"/>
    <cellStyle name="Comma 2 17 6" xfId="6928"/>
    <cellStyle name="Comma 2 18" xfId="2854"/>
    <cellStyle name="Comma 2 18 2" xfId="7584"/>
    <cellStyle name="Comma 2 18 3" xfId="8111"/>
    <cellStyle name="Comma 2 18 4" xfId="7329"/>
    <cellStyle name="Comma 2 18 5" xfId="8496"/>
    <cellStyle name="Comma 2 18 6" xfId="6929"/>
    <cellStyle name="Comma 2 19" xfId="2855"/>
    <cellStyle name="Comma 2 19 2" xfId="7585"/>
    <cellStyle name="Comma 2 19 3" xfId="8110"/>
    <cellStyle name="Comma 2 19 4" xfId="7330"/>
    <cellStyle name="Comma 2 19 5" xfId="8486"/>
    <cellStyle name="Comma 2 19 6" xfId="6930"/>
    <cellStyle name="Comma 2 2" xfId="2856"/>
    <cellStyle name="Comma 2 2 10" xfId="2857"/>
    <cellStyle name="Comma 2 2 11" xfId="2858"/>
    <cellStyle name="Comma 2 2 12" xfId="2859"/>
    <cellStyle name="Comma 2 2 13" xfId="2860"/>
    <cellStyle name="Comma 2 2 14" xfId="2861"/>
    <cellStyle name="Comma 2 2 15" xfId="2862"/>
    <cellStyle name="Comma 2 2 16" xfId="2863"/>
    <cellStyle name="Comma 2 2 16 2" xfId="7589"/>
    <cellStyle name="Comma 2 2 16 3" xfId="8108"/>
    <cellStyle name="Comma 2 2 16 4" xfId="7332"/>
    <cellStyle name="Comma 2 2 16 5" xfId="8484"/>
    <cellStyle name="Comma 2 2 16 6" xfId="6932"/>
    <cellStyle name="Comma 2 2 17" xfId="2864"/>
    <cellStyle name="Comma 2 2 17 2" xfId="7590"/>
    <cellStyle name="Comma 2 2 17 3" xfId="8107"/>
    <cellStyle name="Comma 2 2 17 4" xfId="7333"/>
    <cellStyle name="Comma 2 2 17 5" xfId="8483"/>
    <cellStyle name="Comma 2 2 17 6" xfId="6933"/>
    <cellStyle name="Comma 2 2 18" xfId="2865"/>
    <cellStyle name="Comma 2 2 18 2" xfId="7591"/>
    <cellStyle name="Comma 2 2 18 3" xfId="8106"/>
    <cellStyle name="Comma 2 2 18 4" xfId="7334"/>
    <cellStyle name="Comma 2 2 18 5" xfId="8482"/>
    <cellStyle name="Comma 2 2 18 6" xfId="6934"/>
    <cellStyle name="Comma 2 2 19" xfId="2866"/>
    <cellStyle name="Comma 2 2 19 2" xfId="7592"/>
    <cellStyle name="Comma 2 2 19 3" xfId="8105"/>
    <cellStyle name="Comma 2 2 19 4" xfId="7335"/>
    <cellStyle name="Comma 2 2 19 5" xfId="8481"/>
    <cellStyle name="Comma 2 2 19 6" xfId="6935"/>
    <cellStyle name="Comma 2 2 2" xfId="2867"/>
    <cellStyle name="Comma 2 2 2 10" xfId="2868"/>
    <cellStyle name="Comma 2 2 2 11" xfId="2869"/>
    <cellStyle name="Comma 2 2 2 11 2" xfId="7594"/>
    <cellStyle name="Comma 2 2 2 11 3" xfId="8087"/>
    <cellStyle name="Comma 2 2 2 11 4" xfId="7353"/>
    <cellStyle name="Comma 2 2 2 11 5" xfId="8480"/>
    <cellStyle name="Comma 2 2 2 11 6" xfId="6936"/>
    <cellStyle name="Comma 2 2 2 12" xfId="2870"/>
    <cellStyle name="Comma 2 2 2 12 2" xfId="7595"/>
    <cellStyle name="Comma 2 2 2 12 3" xfId="8086"/>
    <cellStyle name="Comma 2 2 2 12 4" xfId="7354"/>
    <cellStyle name="Comma 2 2 2 12 5" xfId="8479"/>
    <cellStyle name="Comma 2 2 2 12 6" xfId="6937"/>
    <cellStyle name="Comma 2 2 2 13" xfId="2871"/>
    <cellStyle name="Comma 2 2 2 13 2" xfId="7596"/>
    <cellStyle name="Comma 2 2 2 13 3" xfId="8085"/>
    <cellStyle name="Comma 2 2 2 13 4" xfId="7355"/>
    <cellStyle name="Comma 2 2 2 13 5" xfId="8478"/>
    <cellStyle name="Comma 2 2 2 13 6" xfId="6938"/>
    <cellStyle name="Comma 2 2 2 2" xfId="2872"/>
    <cellStyle name="Comma 2 2 2 2 10" xfId="8477"/>
    <cellStyle name="Comma 2 2 2 2 11" xfId="6939"/>
    <cellStyle name="Comma 2 2 2 2 2" xfId="2873"/>
    <cellStyle name="Comma 2 2 2 2 2 2" xfId="2874"/>
    <cellStyle name="Comma 2 2 2 2 2 2 10" xfId="6957"/>
    <cellStyle name="Comma 2 2 2 2 2 2 2" xfId="2875"/>
    <cellStyle name="Comma 2 2 2 2 2 2 3" xfId="2876"/>
    <cellStyle name="Comma 2 2 2 2 2 2 4" xfId="2877"/>
    <cellStyle name="Comma 2 2 2 2 2 2 5" xfId="2878"/>
    <cellStyle name="Comma 2 2 2 2 2 2 6" xfId="7599"/>
    <cellStyle name="Comma 2 2 2 2 2 2 7" xfId="8082"/>
    <cellStyle name="Comma 2 2 2 2 2 2 8" xfId="7357"/>
    <cellStyle name="Comma 2 2 2 2 2 2 9" xfId="8459"/>
    <cellStyle name="Comma 2 2 2 2 2 3" xfId="2879"/>
    <cellStyle name="Comma 2 2 2 2 2 4" xfId="2880"/>
    <cellStyle name="Comma 2 2 2 2 2 4 2" xfId="7605"/>
    <cellStyle name="Comma 2 2 2 2 2 4 3" xfId="8079"/>
    <cellStyle name="Comma 2 2 2 2 2 4 4" xfId="7358"/>
    <cellStyle name="Comma 2 2 2 2 2 4 5" xfId="8458"/>
    <cellStyle name="Comma 2 2 2 2 2 4 6" xfId="6958"/>
    <cellStyle name="Comma 2 2 2 2 2 5" xfId="2881"/>
    <cellStyle name="Comma 2 2 2 2 2 5 2" xfId="7606"/>
    <cellStyle name="Comma 2 2 2 2 2 5 3" xfId="8078"/>
    <cellStyle name="Comma 2 2 2 2 2 5 4" xfId="7359"/>
    <cellStyle name="Comma 2 2 2 2 2 5 5" xfId="8457"/>
    <cellStyle name="Comma 2 2 2 2 2 5 6" xfId="6959"/>
    <cellStyle name="Comma 2 2 2 2 2 6" xfId="2882"/>
    <cellStyle name="Comma 2 2 2 2 2 6 2" xfId="7607"/>
    <cellStyle name="Comma 2 2 2 2 2 6 3" xfId="8077"/>
    <cellStyle name="Comma 2 2 2 2 2 6 4" xfId="7360"/>
    <cellStyle name="Comma 2 2 2 2 2 6 5" xfId="8456"/>
    <cellStyle name="Comma 2 2 2 2 2 6 6" xfId="6960"/>
    <cellStyle name="Comma 2 2 2 2 3" xfId="2883"/>
    <cellStyle name="Comma 2 2 2 2 3 2" xfId="2884"/>
    <cellStyle name="Comma 2 2 2 2 3 2 2" xfId="7609"/>
    <cellStyle name="Comma 2 2 2 2 3 2 3" xfId="8076"/>
    <cellStyle name="Comma 2 2 2 2 3 2 4" xfId="7361"/>
    <cellStyle name="Comma 2 2 2 2 3 2 5" xfId="8455"/>
    <cellStyle name="Comma 2 2 2 2 3 2 6" xfId="6961"/>
    <cellStyle name="Comma 2 2 2 2 3 3" xfId="2885"/>
    <cellStyle name="Comma 2 2 2 2 3 3 2" xfId="7610"/>
    <cellStyle name="Comma 2 2 2 2 3 3 3" xfId="8075"/>
    <cellStyle name="Comma 2 2 2 2 3 3 4" xfId="7362"/>
    <cellStyle name="Comma 2 2 2 2 3 3 5" xfId="8454"/>
    <cellStyle name="Comma 2 2 2 2 3 3 6" xfId="6962"/>
    <cellStyle name="Comma 2 2 2 2 3 4" xfId="2886"/>
    <cellStyle name="Comma 2 2 2 2 3 4 2" xfId="7611"/>
    <cellStyle name="Comma 2 2 2 2 3 4 3" xfId="8074"/>
    <cellStyle name="Comma 2 2 2 2 3 4 4" xfId="7363"/>
    <cellStyle name="Comma 2 2 2 2 3 4 5" xfId="8453"/>
    <cellStyle name="Comma 2 2 2 2 3 4 6" xfId="6963"/>
    <cellStyle name="Comma 2 2 2 2 3 5" xfId="2887"/>
    <cellStyle name="Comma 2 2 2 2 3 5 2" xfId="7612"/>
    <cellStyle name="Comma 2 2 2 2 3 5 3" xfId="8073"/>
    <cellStyle name="Comma 2 2 2 2 3 5 4" xfId="7364"/>
    <cellStyle name="Comma 2 2 2 2 3 5 5" xfId="8452"/>
    <cellStyle name="Comma 2 2 2 2 3 5 6" xfId="6964"/>
    <cellStyle name="Comma 2 2 2 2 4" xfId="2888"/>
    <cellStyle name="Comma 2 2 2 2 5" xfId="2889"/>
    <cellStyle name="Comma 2 2 2 2 6" xfId="2890"/>
    <cellStyle name="Comma 2 2 2 2 7" xfId="7597"/>
    <cellStyle name="Comma 2 2 2 2 8" xfId="8084"/>
    <cellStyle name="Comma 2 2 2 2 9" xfId="7356"/>
    <cellStyle name="Comma 2 2 2 3" xfId="2891"/>
    <cellStyle name="Comma 2 2 2 4" xfId="2892"/>
    <cellStyle name="Comma 2 2 2 5" xfId="2893"/>
    <cellStyle name="Comma 2 2 2 6" xfId="2894"/>
    <cellStyle name="Comma 2 2 2 7" xfId="2895"/>
    <cellStyle name="Comma 2 2 2 8" xfId="2896"/>
    <cellStyle name="Comma 2 2 2 9" xfId="2897"/>
    <cellStyle name="Comma 2 2 2 9 10" xfId="6965"/>
    <cellStyle name="Comma 2 2 2 9 2" xfId="2898"/>
    <cellStyle name="Comma 2 2 2 9 3" xfId="2899"/>
    <cellStyle name="Comma 2 2 2 9 4" xfId="2900"/>
    <cellStyle name="Comma 2 2 2 9 5" xfId="2901"/>
    <cellStyle name="Comma 2 2 2 9 6" xfId="7616"/>
    <cellStyle name="Comma 2 2 2 9 7" xfId="8067"/>
    <cellStyle name="Comma 2 2 2 9 8" xfId="7365"/>
    <cellStyle name="Comma 2 2 2 9 9" xfId="8451"/>
    <cellStyle name="Comma 2 2 20" xfId="2902"/>
    <cellStyle name="Comma 2 2 20 2" xfId="7620"/>
    <cellStyle name="Comma 2 2 20 3" xfId="8062"/>
    <cellStyle name="Comma 2 2 20 4" xfId="7367"/>
    <cellStyle name="Comma 2 2 20 5" xfId="8450"/>
    <cellStyle name="Comma 2 2 20 6" xfId="6966"/>
    <cellStyle name="Comma 2 2 21" xfId="2903"/>
    <cellStyle name="Comma 2 2 21 2" xfId="7621"/>
    <cellStyle name="Comma 2 2 21 3" xfId="8061"/>
    <cellStyle name="Comma 2 2 21 4" xfId="7368"/>
    <cellStyle name="Comma 2 2 21 5" xfId="8449"/>
    <cellStyle name="Comma 2 2 21 6" xfId="6967"/>
    <cellStyle name="Comma 2 2 22" xfId="2904"/>
    <cellStyle name="Comma 2 2 22 2" xfId="7622"/>
    <cellStyle name="Comma 2 2 22 3" xfId="8060"/>
    <cellStyle name="Comma 2 2 22 4" xfId="7369"/>
    <cellStyle name="Comma 2 2 22 5" xfId="8448"/>
    <cellStyle name="Comma 2 2 22 6" xfId="6968"/>
    <cellStyle name="Comma 2 2 23" xfId="2905"/>
    <cellStyle name="Comma 2 2 23 2" xfId="7623"/>
    <cellStyle name="Comma 2 2 23 3" xfId="8059"/>
    <cellStyle name="Comma 2 2 23 4" xfId="7370"/>
    <cellStyle name="Comma 2 2 23 5" xfId="8447"/>
    <cellStyle name="Comma 2 2 23 6" xfId="6969"/>
    <cellStyle name="Comma 2 2 24" xfId="2906"/>
    <cellStyle name="Comma 2 2 24 2" xfId="7624"/>
    <cellStyle name="Comma 2 2 24 3" xfId="8058"/>
    <cellStyle name="Comma 2 2 24 4" xfId="7371"/>
    <cellStyle name="Comma 2 2 24 5" xfId="8446"/>
    <cellStyle name="Comma 2 2 24 6" xfId="6970"/>
    <cellStyle name="Comma 2 2 25" xfId="2907"/>
    <cellStyle name="Comma 2 2 25 2" xfId="2908"/>
    <cellStyle name="Comma 2 2 25 2 2" xfId="7626"/>
    <cellStyle name="Comma 2 2 25 2 3" xfId="8056"/>
    <cellStyle name="Comma 2 2 25 2 4" xfId="7373"/>
    <cellStyle name="Comma 2 2 25 2 5" xfId="8445"/>
    <cellStyle name="Comma 2 2 25 2 6" xfId="6971"/>
    <cellStyle name="Comma 2 2 25 3" xfId="2909"/>
    <cellStyle name="Comma 2 2 25 3 2" xfId="7627"/>
    <cellStyle name="Comma 2 2 25 3 3" xfId="8055"/>
    <cellStyle name="Comma 2 2 25 3 4" xfId="7374"/>
    <cellStyle name="Comma 2 2 25 3 5" xfId="8444"/>
    <cellStyle name="Comma 2 2 25 3 6" xfId="6972"/>
    <cellStyle name="Comma 2 2 25 4" xfId="2910"/>
    <cellStyle name="Comma 2 2 25 4 2" xfId="7628"/>
    <cellStyle name="Comma 2 2 25 4 3" xfId="8054"/>
    <cellStyle name="Comma 2 2 25 4 4" xfId="7375"/>
    <cellStyle name="Comma 2 2 25 4 5" xfId="8443"/>
    <cellStyle name="Comma 2 2 25 4 6" xfId="6973"/>
    <cellStyle name="Comma 2 2 25 5" xfId="2911"/>
    <cellStyle name="Comma 2 2 25 5 2" xfId="7629"/>
    <cellStyle name="Comma 2 2 25 5 3" xfId="8053"/>
    <cellStyle name="Comma 2 2 25 5 4" xfId="7376"/>
    <cellStyle name="Comma 2 2 25 5 5" xfId="8442"/>
    <cellStyle name="Comma 2 2 25 5 6" xfId="6974"/>
    <cellStyle name="Comma 2 2 26" xfId="2912"/>
    <cellStyle name="Comma 2 2 26 2" xfId="7630"/>
    <cellStyle name="Comma 2 2 26 3" xfId="8052"/>
    <cellStyle name="Comma 2 2 26 4" xfId="7377"/>
    <cellStyle name="Comma 2 2 26 5" xfId="8441"/>
    <cellStyle name="Comma 2 2 26 6" xfId="6975"/>
    <cellStyle name="Comma 2 2 27" xfId="2913"/>
    <cellStyle name="Comma 2 2 28" xfId="2914"/>
    <cellStyle name="Comma 2 2 29" xfId="2915"/>
    <cellStyle name="Comma 2 2 3" xfId="2916"/>
    <cellStyle name="Comma 2 2 3 2" xfId="7634"/>
    <cellStyle name="Comma 2 2 3 3" xfId="8048"/>
    <cellStyle name="Comma 2 2 3 4" xfId="7380"/>
    <cellStyle name="Comma 2 2 3 5" xfId="8440"/>
    <cellStyle name="Comma 2 2 3 6" xfId="6976"/>
    <cellStyle name="Comma 2 2 30" xfId="7586"/>
    <cellStyle name="Comma 2 2 31" xfId="8109"/>
    <cellStyle name="Comma 2 2 32" xfId="7331"/>
    <cellStyle name="Comma 2 2 33" xfId="8485"/>
    <cellStyle name="Comma 2 2 34" xfId="6931"/>
    <cellStyle name="Comma 2 2 4" xfId="2917"/>
    <cellStyle name="Comma 2 2 5" xfId="2918"/>
    <cellStyle name="Comma 2 2 6" xfId="2919"/>
    <cellStyle name="Comma 2 2 7" xfId="2920"/>
    <cellStyle name="Comma 2 2 8" xfId="2921"/>
    <cellStyle name="Comma 2 2 9" xfId="2922"/>
    <cellStyle name="Comma 2 20" xfId="2923"/>
    <cellStyle name="Comma 2 20 2" xfId="7641"/>
    <cellStyle name="Comma 2 20 3" xfId="8041"/>
    <cellStyle name="Comma 2 20 4" xfId="7385"/>
    <cellStyle name="Comma 2 20 5" xfId="8439"/>
    <cellStyle name="Comma 2 20 6" xfId="6977"/>
    <cellStyle name="Comma 2 21" xfId="2924"/>
    <cellStyle name="Comma 2 21 2" xfId="7642"/>
    <cellStyle name="Comma 2 21 3" xfId="8040"/>
    <cellStyle name="Comma 2 21 4" xfId="7386"/>
    <cellStyle name="Comma 2 21 5" xfId="8438"/>
    <cellStyle name="Comma 2 21 6" xfId="6978"/>
    <cellStyle name="Comma 2 22" xfId="2925"/>
    <cellStyle name="Comma 2 22 2" xfId="7643"/>
    <cellStyle name="Comma 2 22 3" xfId="8039"/>
    <cellStyle name="Comma 2 22 4" xfId="7387"/>
    <cellStyle name="Comma 2 22 5" xfId="8437"/>
    <cellStyle name="Comma 2 22 6" xfId="6979"/>
    <cellStyle name="Comma 2 23" xfId="2926"/>
    <cellStyle name="Comma 2 24" xfId="2927"/>
    <cellStyle name="Comma 2 25" xfId="2928"/>
    <cellStyle name="Comma 2 26" xfId="2929"/>
    <cellStyle name="Comma 2 27" xfId="2930"/>
    <cellStyle name="Comma 2 28" xfId="2931"/>
    <cellStyle name="Comma 2 29" xfId="2932"/>
    <cellStyle name="Comma 2 3" xfId="2933"/>
    <cellStyle name="Comma 2 3 10" xfId="6498"/>
    <cellStyle name="Comma 2 3 11" xfId="7651"/>
    <cellStyle name="Comma 2 3 12" xfId="8032"/>
    <cellStyle name="Comma 2 3 13" xfId="7394"/>
    <cellStyle name="Comma 2 3 14" xfId="8431"/>
    <cellStyle name="Comma 2 3 15" xfId="6980"/>
    <cellStyle name="Comma 2 3 2" xfId="2934"/>
    <cellStyle name="Comma 2 3 2 2" xfId="2935"/>
    <cellStyle name="Comma 2 3 2 2 10" xfId="8429"/>
    <cellStyle name="Comma 2 3 2 2 11" xfId="6981"/>
    <cellStyle name="Comma 2 3 2 2 2" xfId="2936"/>
    <cellStyle name="Comma 2 3 2 2 2 2" xfId="2937"/>
    <cellStyle name="Comma 2 3 2 2 2 2 2" xfId="7655"/>
    <cellStyle name="Comma 2 3 2 2 2 2 3" xfId="8028"/>
    <cellStyle name="Comma 2 3 2 2 2 2 4" xfId="7398"/>
    <cellStyle name="Comma 2 3 2 2 2 2 5" xfId="8427"/>
    <cellStyle name="Comma 2 3 2 2 2 2 6" xfId="6982"/>
    <cellStyle name="Comma 2 3 2 2 2 3" xfId="2938"/>
    <cellStyle name="Comma 2 3 2 2 2 3 2" xfId="7656"/>
    <cellStyle name="Comma 2 3 2 2 2 3 3" xfId="8027"/>
    <cellStyle name="Comma 2 3 2 2 2 3 4" xfId="7399"/>
    <cellStyle name="Comma 2 3 2 2 2 3 5" xfId="8426"/>
    <cellStyle name="Comma 2 3 2 2 2 3 6" xfId="6983"/>
    <cellStyle name="Comma 2 3 2 2 2 4" xfId="2939"/>
    <cellStyle name="Comma 2 3 2 2 2 4 2" xfId="7657"/>
    <cellStyle name="Comma 2 3 2 2 2 4 3" xfId="8026"/>
    <cellStyle name="Comma 2 3 2 2 2 4 4" xfId="7400"/>
    <cellStyle name="Comma 2 3 2 2 2 4 5" xfId="8425"/>
    <cellStyle name="Comma 2 3 2 2 2 4 6" xfId="6984"/>
    <cellStyle name="Comma 2 3 2 2 2 5" xfId="2940"/>
    <cellStyle name="Comma 2 3 2 2 2 5 2" xfId="7658"/>
    <cellStyle name="Comma 2 3 2 2 2 5 3" xfId="8025"/>
    <cellStyle name="Comma 2 3 2 2 2 5 4" xfId="7401"/>
    <cellStyle name="Comma 2 3 2 2 2 5 5" xfId="8424"/>
    <cellStyle name="Comma 2 3 2 2 2 5 6" xfId="6985"/>
    <cellStyle name="Comma 2 3 2 2 3" xfId="2941"/>
    <cellStyle name="Comma 2 3 2 2 3 2" xfId="7659"/>
    <cellStyle name="Comma 2 3 2 2 3 3" xfId="8024"/>
    <cellStyle name="Comma 2 3 2 2 3 4" xfId="7402"/>
    <cellStyle name="Comma 2 3 2 2 3 5" xfId="8423"/>
    <cellStyle name="Comma 2 3 2 2 3 6" xfId="6986"/>
    <cellStyle name="Comma 2 3 2 2 4" xfId="2942"/>
    <cellStyle name="Comma 2 3 2 2 5" xfId="2943"/>
    <cellStyle name="Comma 2 3 2 2 6" xfId="2944"/>
    <cellStyle name="Comma 2 3 2 2 7" xfId="7653"/>
    <cellStyle name="Comma 2 3 2 2 8" xfId="8030"/>
    <cellStyle name="Comma 2 3 2 2 9" xfId="7396"/>
    <cellStyle name="Comma 2 3 2 3" xfId="2945"/>
    <cellStyle name="Comma 2 3 2 3 10" xfId="6987"/>
    <cellStyle name="Comma 2 3 2 3 2" xfId="2946"/>
    <cellStyle name="Comma 2 3 2 3 3" xfId="2947"/>
    <cellStyle name="Comma 2 3 2 3 4" xfId="2948"/>
    <cellStyle name="Comma 2 3 2 3 5" xfId="2949"/>
    <cellStyle name="Comma 2 3 2 3 6" xfId="7663"/>
    <cellStyle name="Comma 2 3 2 3 7" xfId="8020"/>
    <cellStyle name="Comma 2 3 2 3 8" xfId="7405"/>
    <cellStyle name="Comma 2 3 2 3 9" xfId="8421"/>
    <cellStyle name="Comma 2 3 2 4" xfId="2950"/>
    <cellStyle name="Comma 2 3 2 4 2" xfId="7668"/>
    <cellStyle name="Comma 2 3 2 4 3" xfId="8016"/>
    <cellStyle name="Comma 2 3 2 4 4" xfId="7409"/>
    <cellStyle name="Comma 2 3 2 4 5" xfId="8420"/>
    <cellStyle name="Comma 2 3 2 4 6" xfId="6993"/>
    <cellStyle name="Comma 2 3 2 5" xfId="2951"/>
    <cellStyle name="Comma 2 3 2 5 2" xfId="7669"/>
    <cellStyle name="Comma 2 3 2 5 3" xfId="8015"/>
    <cellStyle name="Comma 2 3 2 5 4" xfId="7410"/>
    <cellStyle name="Comma 2 3 2 5 5" xfId="9253"/>
    <cellStyle name="Comma 2 3 2 5 6" xfId="6994"/>
    <cellStyle name="Comma 2 3 2 6" xfId="2952"/>
    <cellStyle name="Comma 2 3 2 6 2" xfId="7670"/>
    <cellStyle name="Comma 2 3 2 6 3" xfId="8014"/>
    <cellStyle name="Comma 2 3 2 6 4" xfId="7411"/>
    <cellStyle name="Comma 2 3 2 6 5" xfId="8419"/>
    <cellStyle name="Comma 2 3 2 6 6" xfId="6995"/>
    <cellStyle name="Comma 2 3 3" xfId="2953"/>
    <cellStyle name="Comma 2 3 3 2" xfId="7671"/>
    <cellStyle name="Comma 2 3 3 3" xfId="8013"/>
    <cellStyle name="Comma 2 3 3 4" xfId="7412"/>
    <cellStyle name="Comma 2 3 3 5" xfId="8413"/>
    <cellStyle name="Comma 2 3 3 6" xfId="6996"/>
    <cellStyle name="Comma 2 3 4" xfId="2954"/>
    <cellStyle name="Comma 2 3 4 2" xfId="7672"/>
    <cellStyle name="Comma 2 3 4 3" xfId="8012"/>
    <cellStyle name="Comma 2 3 4 4" xfId="7413"/>
    <cellStyle name="Comma 2 3 4 5" xfId="8412"/>
    <cellStyle name="Comma 2 3 4 6" xfId="6997"/>
    <cellStyle name="Comma 2 3 5" xfId="2955"/>
    <cellStyle name="Comma 2 3 5 2" xfId="2956"/>
    <cellStyle name="Comma 2 3 5 2 2" xfId="7674"/>
    <cellStyle name="Comma 2 3 5 2 3" xfId="8011"/>
    <cellStyle name="Comma 2 3 5 2 4" xfId="7415"/>
    <cellStyle name="Comma 2 3 5 2 5" xfId="8411"/>
    <cellStyle name="Comma 2 3 5 2 6" xfId="6999"/>
    <cellStyle name="Comma 2 3 5 3" xfId="2957"/>
    <cellStyle name="Comma 2 3 5 3 2" xfId="7675"/>
    <cellStyle name="Comma 2 3 5 3 3" xfId="8010"/>
    <cellStyle name="Comma 2 3 5 3 4" xfId="7416"/>
    <cellStyle name="Comma 2 3 5 3 5" xfId="8410"/>
    <cellStyle name="Comma 2 3 5 3 6" xfId="7000"/>
    <cellStyle name="Comma 2 3 5 4" xfId="2958"/>
    <cellStyle name="Comma 2 3 5 4 2" xfId="7676"/>
    <cellStyle name="Comma 2 3 5 4 3" xfId="8009"/>
    <cellStyle name="Comma 2 3 5 4 4" xfId="7417"/>
    <cellStyle name="Comma 2 3 5 4 5" xfId="8409"/>
    <cellStyle name="Comma 2 3 5 4 6" xfId="7001"/>
    <cellStyle name="Comma 2 3 5 5" xfId="2959"/>
    <cellStyle name="Comma 2 3 5 5 2" xfId="7677"/>
    <cellStyle name="Comma 2 3 5 5 3" xfId="8008"/>
    <cellStyle name="Comma 2 3 5 5 4" xfId="7418"/>
    <cellStyle name="Comma 2 3 5 5 5" xfId="8408"/>
    <cellStyle name="Comma 2 3 5 5 6" xfId="7002"/>
    <cellStyle name="Comma 2 3 6" xfId="2960"/>
    <cellStyle name="Comma 2 3 6 2" xfId="7678"/>
    <cellStyle name="Comma 2 3 6 3" xfId="8007"/>
    <cellStyle name="Comma 2 3 6 4" xfId="7419"/>
    <cellStyle name="Comma 2 3 6 5" xfId="9254"/>
    <cellStyle name="Comma 2 3 6 6" xfId="7003"/>
    <cellStyle name="Comma 2 3 7" xfId="2961"/>
    <cellStyle name="Comma 2 3 8" xfId="2962"/>
    <cellStyle name="Comma 2 3 9" xfId="2963"/>
    <cellStyle name="Comma 2 30" xfId="2964"/>
    <cellStyle name="Comma 2 30 2" xfId="2965"/>
    <cellStyle name="Comma 2 30 2 2" xfId="7683"/>
    <cellStyle name="Comma 2 30 2 3" xfId="8004"/>
    <cellStyle name="Comma 2 30 2 4" xfId="7421"/>
    <cellStyle name="Comma 2 30 2 5" xfId="8406"/>
    <cellStyle name="Comma 2 30 2 6" xfId="7004"/>
    <cellStyle name="Comma 2 31" xfId="2966"/>
    <cellStyle name="Comma 2 31 2" xfId="2967"/>
    <cellStyle name="Comma 2 31 2 2" xfId="7685"/>
    <cellStyle name="Comma 2 31 2 3" xfId="8002"/>
    <cellStyle name="Comma 2 31 2 4" xfId="7429"/>
    <cellStyle name="Comma 2 31 2 5" xfId="8405"/>
    <cellStyle name="Comma 2 31 2 6" xfId="7012"/>
    <cellStyle name="Comma 2 32" xfId="2968"/>
    <cellStyle name="Comma 2 32 2" xfId="2969"/>
    <cellStyle name="Comma 2 32 2 2" xfId="7687"/>
    <cellStyle name="Comma 2 32 2 3" xfId="8000"/>
    <cellStyle name="Comma 2 32 2 4" xfId="7430"/>
    <cellStyle name="Comma 2 32 2 5" xfId="8404"/>
    <cellStyle name="Comma 2 32 2 6" xfId="7013"/>
    <cellStyle name="Comma 2 33" xfId="2970"/>
    <cellStyle name="Comma 2 33 2" xfId="2971"/>
    <cellStyle name="Comma 2 33 2 2" xfId="2972"/>
    <cellStyle name="Comma 2 33 2 2 2" xfId="7690"/>
    <cellStyle name="Comma 2 33 2 2 3" xfId="7997"/>
    <cellStyle name="Comma 2 33 2 2 4" xfId="7431"/>
    <cellStyle name="Comma 2 33 2 2 5" xfId="8396"/>
    <cellStyle name="Comma 2 33 2 2 6" xfId="7014"/>
    <cellStyle name="Comma 2 33 3" xfId="2973"/>
    <cellStyle name="Comma 2 33 3 2" xfId="2974"/>
    <cellStyle name="Comma 2 33 3 2 2" xfId="7692"/>
    <cellStyle name="Comma 2 33 3 2 3" xfId="7987"/>
    <cellStyle name="Comma 2 33 3 2 4" xfId="7456"/>
    <cellStyle name="Comma 2 33 3 2 5" xfId="8395"/>
    <cellStyle name="Comma 2 33 3 2 6" xfId="7015"/>
    <cellStyle name="Comma 2 33 4" xfId="2975"/>
    <cellStyle name="Comma 2 33 4 2" xfId="2976"/>
    <cellStyle name="Comma 2 33 4 2 2" xfId="7694"/>
    <cellStyle name="Comma 2 33 4 2 3" xfId="7985"/>
    <cellStyle name="Comma 2 33 4 2 4" xfId="7458"/>
    <cellStyle name="Comma 2 33 4 2 5" xfId="8394"/>
    <cellStyle name="Comma 2 33 4 2 6" xfId="7051"/>
    <cellStyle name="Comma 2 33 5" xfId="2977"/>
    <cellStyle name="Comma 2 33 5 2" xfId="2978"/>
    <cellStyle name="Comma 2 33 5 2 2" xfId="7696"/>
    <cellStyle name="Comma 2 33 5 2 3" xfId="7983"/>
    <cellStyle name="Comma 2 33 5 2 4" xfId="7460"/>
    <cellStyle name="Comma 2 33 5 2 5" xfId="8393"/>
    <cellStyle name="Comma 2 33 5 2 6" xfId="7060"/>
    <cellStyle name="Comma 2 34" xfId="2979"/>
    <cellStyle name="Comma 2 34 2" xfId="2980"/>
    <cellStyle name="Comma 2 34 2 2" xfId="7698"/>
    <cellStyle name="Comma 2 34 2 3" xfId="7980"/>
    <cellStyle name="Comma 2 34 2 4" xfId="7463"/>
    <cellStyle name="Comma 2 34 2 5" xfId="8336"/>
    <cellStyle name="Comma 2 34 2 6" xfId="7074"/>
    <cellStyle name="Comma 2 35" xfId="2981"/>
    <cellStyle name="Comma 2 36" xfId="2982"/>
    <cellStyle name="Comma 2 37" xfId="2983"/>
    <cellStyle name="Comma 2 38" xfId="2984"/>
    <cellStyle name="Comma 2 38 2" xfId="7701"/>
    <cellStyle name="Comma 2 38 3" xfId="7925"/>
    <cellStyle name="Comma 2 38 4" xfId="7564"/>
    <cellStyle name="Comma 2 38 5" xfId="8333"/>
    <cellStyle name="Comma 2 38 6" xfId="7076"/>
    <cellStyle name="Comma 2 39" xfId="6499"/>
    <cellStyle name="Comma 2 4" xfId="2985"/>
    <cellStyle name="Comma 2 4 10" xfId="2986"/>
    <cellStyle name="Comma 2 4 11" xfId="7702"/>
    <cellStyle name="Comma 2 4 12" xfId="7924"/>
    <cellStyle name="Comma 2 4 13" xfId="7565"/>
    <cellStyle name="Comma 2 4 14" xfId="8332"/>
    <cellStyle name="Comma 2 4 15" xfId="7077"/>
    <cellStyle name="Comma 2 4 2" xfId="2987"/>
    <cellStyle name="Comma 2 4 2 2" xfId="2988"/>
    <cellStyle name="Comma 2 4 2 2 2" xfId="2989"/>
    <cellStyle name="Comma 2 4 2 2 2 2" xfId="2990"/>
    <cellStyle name="Comma 2 4 2 2 2 2 2" xfId="2991"/>
    <cellStyle name="Comma 2 4 2 2 2 2 3" xfId="2992"/>
    <cellStyle name="Comma 2 4 2 2 2 2 4" xfId="2993"/>
    <cellStyle name="Comma 2 4 2 2 2 2 5" xfId="2994"/>
    <cellStyle name="Comma 2 4 2 2 2 3" xfId="2995"/>
    <cellStyle name="Comma 2 4 2 2 2 4" xfId="2996"/>
    <cellStyle name="Comma 2 4 2 2 2 5" xfId="2997"/>
    <cellStyle name="Comma 2 4 2 2 2 6" xfId="2998"/>
    <cellStyle name="Comma 2 4 2 2 3" xfId="2999"/>
    <cellStyle name="Comma 2 4 2 2 3 2" xfId="3000"/>
    <cellStyle name="Comma 2 4 2 2 3 3" xfId="3001"/>
    <cellStyle name="Comma 2 4 2 2 3 4" xfId="3002"/>
    <cellStyle name="Comma 2 4 2 2 3 5" xfId="3003"/>
    <cellStyle name="Comma 2 4 2 2 4" xfId="3004"/>
    <cellStyle name="Comma 2 4 2 2 5" xfId="3005"/>
    <cellStyle name="Comma 2 4 2 2 6" xfId="3006"/>
    <cellStyle name="Comma 2 4 2 3" xfId="3007"/>
    <cellStyle name="Comma 2 4 2 3 2" xfId="3008"/>
    <cellStyle name="Comma 2 4 2 3 3" xfId="3009"/>
    <cellStyle name="Comma 2 4 2 3 4" xfId="3010"/>
    <cellStyle name="Comma 2 4 2 3 5" xfId="3011"/>
    <cellStyle name="Comma 2 4 2 4" xfId="3012"/>
    <cellStyle name="Comma 2 4 2 5" xfId="3013"/>
    <cellStyle name="Comma 2 4 2 6" xfId="3014"/>
    <cellStyle name="Comma 2 4 2 7" xfId="3015"/>
    <cellStyle name="Comma 2 4 3" xfId="3016"/>
    <cellStyle name="Comma 2 4 3 2" xfId="7733"/>
    <cellStyle name="Comma 2 4 3 3" xfId="7897"/>
    <cellStyle name="Comma 2 4 3 4" xfId="7619"/>
    <cellStyle name="Comma 2 4 3 5" xfId="8069"/>
    <cellStyle name="Comma 2 4 3 6" xfId="7366"/>
    <cellStyle name="Comma 2 4 4" xfId="3017"/>
    <cellStyle name="Comma 2 4 4 2" xfId="7734"/>
    <cellStyle name="Comma 2 4 4 3" xfId="7896"/>
    <cellStyle name="Comma 2 4 4 4" xfId="7625"/>
    <cellStyle name="Comma 2 4 4 5" xfId="8068"/>
    <cellStyle name="Comma 2 4 4 6" xfId="7372"/>
    <cellStyle name="Comma 2 4 5" xfId="3018"/>
    <cellStyle name="Comma 2 4 5 2" xfId="7735"/>
    <cellStyle name="Comma 2 4 5 3" xfId="7895"/>
    <cellStyle name="Comma 2 4 5 4" xfId="7631"/>
    <cellStyle name="Comma 2 4 5 5" xfId="8066"/>
    <cellStyle name="Comma 2 4 5 6" xfId="7378"/>
    <cellStyle name="Comma 2 4 6" xfId="3019"/>
    <cellStyle name="Comma 2 4 6 2" xfId="3020"/>
    <cellStyle name="Comma 2 4 6 2 2" xfId="7737"/>
    <cellStyle name="Comma 2 4 6 2 3" xfId="7893"/>
    <cellStyle name="Comma 2 4 6 2 4" xfId="7633"/>
    <cellStyle name="Comma 2 4 6 2 5" xfId="8064"/>
    <cellStyle name="Comma 2 4 6 2 6" xfId="7379"/>
    <cellStyle name="Comma 2 4 6 3" xfId="3021"/>
    <cellStyle name="Comma 2 4 6 3 2" xfId="7738"/>
    <cellStyle name="Comma 2 4 6 3 3" xfId="7892"/>
    <cellStyle name="Comma 2 4 6 3 4" xfId="7635"/>
    <cellStyle name="Comma 2 4 6 3 5" xfId="8063"/>
    <cellStyle name="Comma 2 4 6 3 6" xfId="7381"/>
    <cellStyle name="Comma 2 4 6 4" xfId="3022"/>
    <cellStyle name="Comma 2 4 6 4 2" xfId="7739"/>
    <cellStyle name="Comma 2 4 6 4 3" xfId="7891"/>
    <cellStyle name="Comma 2 4 6 4 4" xfId="7636"/>
    <cellStyle name="Comma 2 4 6 4 5" xfId="8057"/>
    <cellStyle name="Comma 2 4 6 4 6" xfId="7382"/>
    <cellStyle name="Comma 2 4 6 5" xfId="3023"/>
    <cellStyle name="Comma 2 4 6 5 2" xfId="7740"/>
    <cellStyle name="Comma 2 4 6 5 3" xfId="7885"/>
    <cellStyle name="Comma 2 4 6 5 4" xfId="7645"/>
    <cellStyle name="Comma 2 4 6 5 5" xfId="8051"/>
    <cellStyle name="Comma 2 4 6 5 6" xfId="7383"/>
    <cellStyle name="Comma 2 4 7" xfId="3024"/>
    <cellStyle name="Comma 2 4 7 2" xfId="7741"/>
    <cellStyle name="Comma 2 4 7 3" xfId="7882"/>
    <cellStyle name="Comma 2 4 7 4" xfId="7648"/>
    <cellStyle name="Comma 2 4 7 5" xfId="8050"/>
    <cellStyle name="Comma 2 4 7 6" xfId="7384"/>
    <cellStyle name="Comma 2 4 8" xfId="3025"/>
    <cellStyle name="Comma 2 4 9" xfId="3026"/>
    <cellStyle name="Comma 2 5" xfId="3027"/>
    <cellStyle name="Comma 2 5 10" xfId="7744"/>
    <cellStyle name="Comma 2 5 11" xfId="7878"/>
    <cellStyle name="Comma 2 5 12" xfId="7654"/>
    <cellStyle name="Comma 2 5 13" xfId="8046"/>
    <cellStyle name="Comma 2 5 14" xfId="7388"/>
    <cellStyle name="Comma 2 5 2" xfId="3028"/>
    <cellStyle name="Comma 2 5 2 2" xfId="3029"/>
    <cellStyle name="Comma 2 5 2 2 10" xfId="8035"/>
    <cellStyle name="Comma 2 5 2 2 11" xfId="7403"/>
    <cellStyle name="Comma 2 5 2 2 2" xfId="3030"/>
    <cellStyle name="Comma 2 5 2 2 2 2" xfId="3031"/>
    <cellStyle name="Comma 2 5 2 2 2 2 2" xfId="7748"/>
    <cellStyle name="Comma 2 5 2 2 2 2 3" xfId="7874"/>
    <cellStyle name="Comma 2 5 2 2 2 2 4" xfId="7664"/>
    <cellStyle name="Comma 2 5 2 2 2 2 5" xfId="8031"/>
    <cellStyle name="Comma 2 5 2 2 2 2 6" xfId="9130"/>
    <cellStyle name="Comma 2 5 2 2 2 3" xfId="3032"/>
    <cellStyle name="Comma 2 5 2 2 2 3 2" xfId="7749"/>
    <cellStyle name="Comma 2 5 2 2 2 3 3" xfId="7873"/>
    <cellStyle name="Comma 2 5 2 2 2 3 4" xfId="7665"/>
    <cellStyle name="Comma 2 5 2 2 2 3 5" xfId="8029"/>
    <cellStyle name="Comma 2 5 2 2 2 3 6" xfId="7406"/>
    <cellStyle name="Comma 2 5 2 2 2 4" xfId="3033"/>
    <cellStyle name="Comma 2 5 2 2 2 4 2" xfId="7750"/>
    <cellStyle name="Comma 2 5 2 2 2 4 3" xfId="7872"/>
    <cellStyle name="Comma 2 5 2 2 2 4 4" xfId="7666"/>
    <cellStyle name="Comma 2 5 2 2 2 4 5" xfId="8023"/>
    <cellStyle name="Comma 2 5 2 2 2 4 6" xfId="7407"/>
    <cellStyle name="Comma 2 5 2 2 2 5" xfId="3034"/>
    <cellStyle name="Comma 2 5 2 2 2 5 2" xfId="7751"/>
    <cellStyle name="Comma 2 5 2 2 2 5 3" xfId="7871"/>
    <cellStyle name="Comma 2 5 2 2 2 5 4" xfId="7667"/>
    <cellStyle name="Comma 2 5 2 2 2 5 5" xfId="8022"/>
    <cellStyle name="Comma 2 5 2 2 2 5 6" xfId="7408"/>
    <cellStyle name="Comma 2 5 2 2 3" xfId="3035"/>
    <cellStyle name="Comma 2 5 2 2 3 2" xfId="7752"/>
    <cellStyle name="Comma 2 5 2 2 3 3" xfId="7870"/>
    <cellStyle name="Comma 2 5 2 2 3 4" xfId="7673"/>
    <cellStyle name="Comma 2 5 2 2 3 5" xfId="8021"/>
    <cellStyle name="Comma 2 5 2 2 3 6" xfId="9131"/>
    <cellStyle name="Comma 2 5 2 2 4" xfId="3036"/>
    <cellStyle name="Comma 2 5 2 2 5" xfId="3037"/>
    <cellStyle name="Comma 2 5 2 2 6" xfId="3038"/>
    <cellStyle name="Comma 2 5 2 2 7" xfId="7746"/>
    <cellStyle name="Comma 2 5 2 2 8" xfId="7876"/>
    <cellStyle name="Comma 2 5 2 2 9" xfId="7661"/>
    <cellStyle name="Comma 2 5 2 3" xfId="3039"/>
    <cellStyle name="Comma 2 5 2 3 10" xfId="7420"/>
    <cellStyle name="Comma 2 5 2 3 2" xfId="3040"/>
    <cellStyle name="Comma 2 5 2 3 3" xfId="3041"/>
    <cellStyle name="Comma 2 5 2 3 4" xfId="3042"/>
    <cellStyle name="Comma 2 5 2 3 5" xfId="3043"/>
    <cellStyle name="Comma 2 5 2 3 6" xfId="7756"/>
    <cellStyle name="Comma 2 5 2 3 7" xfId="7867"/>
    <cellStyle name="Comma 2 5 2 3 8" xfId="7682"/>
    <cellStyle name="Comma 2 5 2 3 9" xfId="8017"/>
    <cellStyle name="Comma 2 5 2 4" xfId="3044"/>
    <cellStyle name="Comma 2 5 2 4 2" xfId="7761"/>
    <cellStyle name="Comma 2 5 2 4 3" xfId="7862"/>
    <cellStyle name="Comma 2 5 2 4 4" xfId="7691"/>
    <cellStyle name="Comma 2 5 2 4 5" xfId="8005"/>
    <cellStyle name="Comma 2 5 2 4 6" xfId="7432"/>
    <cellStyle name="Comma 2 5 2 5" xfId="3045"/>
    <cellStyle name="Comma 2 5 2 5 2" xfId="7762"/>
    <cellStyle name="Comma 2 5 2 5 3" xfId="7860"/>
    <cellStyle name="Comma 2 5 2 5 4" xfId="7695"/>
    <cellStyle name="Comma 2 5 2 5 5" xfId="8003"/>
    <cellStyle name="Comma 2 5 2 5 6" xfId="7457"/>
    <cellStyle name="Comma 2 5 2 6" xfId="3046"/>
    <cellStyle name="Comma 2 5 2 6 2" xfId="7763"/>
    <cellStyle name="Comma 2 5 2 6 3" xfId="7859"/>
    <cellStyle name="Comma 2 5 2 6 4" xfId="7697"/>
    <cellStyle name="Comma 2 5 2 6 5" xfId="8001"/>
    <cellStyle name="Comma 2 5 2 6 6" xfId="7459"/>
    <cellStyle name="Comma 2 5 3" xfId="3047"/>
    <cellStyle name="Comma 2 5 3 2" xfId="7764"/>
    <cellStyle name="Comma 2 5 3 3" xfId="7858"/>
    <cellStyle name="Comma 2 5 3 4" xfId="7699"/>
    <cellStyle name="Comma 2 5 3 5" xfId="7999"/>
    <cellStyle name="Comma 2 5 3 6" xfId="7462"/>
    <cellStyle name="Comma 2 5 4" xfId="3048"/>
    <cellStyle name="Comma 2 5 4 2" xfId="7765"/>
    <cellStyle name="Comma 2 5 4 3" xfId="7857"/>
    <cellStyle name="Comma 2 5 4 4" xfId="7700"/>
    <cellStyle name="Comma 2 5 4 5" xfId="7998"/>
    <cellStyle name="Comma 2 5 4 6" xfId="7465"/>
    <cellStyle name="Comma 2 5 5" xfId="3049"/>
    <cellStyle name="Comma 2 5 5 2" xfId="3050"/>
    <cellStyle name="Comma 2 5 5 2 2" xfId="7767"/>
    <cellStyle name="Comma 2 5 5 2 3" xfId="7855"/>
    <cellStyle name="Comma 2 5 5 2 4" xfId="9132"/>
    <cellStyle name="Comma 2 5 5 2 5" xfId="7984"/>
    <cellStyle name="Comma 2 5 5 2 6" xfId="9374"/>
    <cellStyle name="Comma 2 5 5 3" xfId="3051"/>
    <cellStyle name="Comma 2 5 5 3 2" xfId="7768"/>
    <cellStyle name="Comma 2 5 5 3 3" xfId="7854"/>
    <cellStyle name="Comma 2 5 5 3 4" xfId="7703"/>
    <cellStyle name="Comma 2 5 5 3 5" xfId="7981"/>
    <cellStyle name="Comma 2 5 5 3 6" xfId="7568"/>
    <cellStyle name="Comma 2 5 5 4" xfId="3052"/>
    <cellStyle name="Comma 2 5 5 4 2" xfId="7769"/>
    <cellStyle name="Comma 2 5 5 4 3" xfId="7853"/>
    <cellStyle name="Comma 2 5 5 4 4" xfId="7704"/>
    <cellStyle name="Comma 2 5 5 4 5" xfId="7978"/>
    <cellStyle name="Comma 2 5 5 4 6" xfId="7575"/>
    <cellStyle name="Comma 2 5 5 5" xfId="3053"/>
    <cellStyle name="Comma 2 5 5 5 2" xfId="7770"/>
    <cellStyle name="Comma 2 5 5 5 3" xfId="7852"/>
    <cellStyle name="Comma 2 5 5 5 4" xfId="7705"/>
    <cellStyle name="Comma 2 5 5 5 5" xfId="7957"/>
    <cellStyle name="Comma 2 5 5 5 6" xfId="7576"/>
    <cellStyle name="Comma 2 5 6" xfId="3054"/>
    <cellStyle name="Comma 2 5 6 2" xfId="7771"/>
    <cellStyle name="Comma 2 5 6 3" xfId="7851"/>
    <cellStyle name="Comma 2 5 6 4" xfId="7706"/>
    <cellStyle name="Comma 2 5 6 5" xfId="7926"/>
    <cellStyle name="Comma 2 5 6 6" xfId="7587"/>
    <cellStyle name="Comma 2 5 7" xfId="3055"/>
    <cellStyle name="Comma 2 5 8" xfId="3056"/>
    <cellStyle name="Comma 2 5 9" xfId="3057"/>
    <cellStyle name="Comma 2 6" xfId="3058"/>
    <cellStyle name="Comma 2 6 10" xfId="7775"/>
    <cellStyle name="Comma 2 6 11" xfId="7847"/>
    <cellStyle name="Comma 2 6 12" xfId="7710"/>
    <cellStyle name="Comma 2 6 13" xfId="7922"/>
    <cellStyle name="Comma 2 6 14" xfId="7588"/>
    <cellStyle name="Comma 2 6 2" xfId="3059"/>
    <cellStyle name="Comma 2 6 2 2" xfId="3060"/>
    <cellStyle name="Comma 2 6 2 2 10" xfId="7920"/>
    <cellStyle name="Comma 2 6 2 2 11" xfId="7593"/>
    <cellStyle name="Comma 2 6 2 2 2" xfId="3061"/>
    <cellStyle name="Comma 2 6 2 2 2 2" xfId="3062"/>
    <cellStyle name="Comma 2 6 2 2 2 2 2" xfId="7779"/>
    <cellStyle name="Comma 2 6 2 2 2 2 3" xfId="7840"/>
    <cellStyle name="Comma 2 6 2 2 2 2 4" xfId="7717"/>
    <cellStyle name="Comma 2 6 2 2 2 2 5" xfId="7918"/>
    <cellStyle name="Comma 2 6 2 2 2 2 6" xfId="7598"/>
    <cellStyle name="Comma 2 6 2 2 2 3" xfId="3063"/>
    <cellStyle name="Comma 2 6 2 2 2 3 2" xfId="7780"/>
    <cellStyle name="Comma 2 6 2 2 2 3 3" xfId="7839"/>
    <cellStyle name="Comma 2 6 2 2 2 3 4" xfId="7718"/>
    <cellStyle name="Comma 2 6 2 2 2 3 5" xfId="7917"/>
    <cellStyle name="Comma 2 6 2 2 2 3 6" xfId="7600"/>
    <cellStyle name="Comma 2 6 2 2 2 4" xfId="3064"/>
    <cellStyle name="Comma 2 6 2 2 2 4 2" xfId="7781"/>
    <cellStyle name="Comma 2 6 2 2 2 4 3" xfId="7838"/>
    <cellStyle name="Comma 2 6 2 2 2 4 4" xfId="7719"/>
    <cellStyle name="Comma 2 6 2 2 2 4 5" xfId="7916"/>
    <cellStyle name="Comma 2 6 2 2 2 4 6" xfId="7601"/>
    <cellStyle name="Comma 2 6 2 2 2 5" xfId="3065"/>
    <cellStyle name="Comma 2 6 2 2 2 5 2" xfId="7782"/>
    <cellStyle name="Comma 2 6 2 2 2 5 3" xfId="7837"/>
    <cellStyle name="Comma 2 6 2 2 2 5 4" xfId="7720"/>
    <cellStyle name="Comma 2 6 2 2 2 5 5" xfId="7915"/>
    <cellStyle name="Comma 2 6 2 2 2 5 6" xfId="7602"/>
    <cellStyle name="Comma 2 6 2 2 3" xfId="3066"/>
    <cellStyle name="Comma 2 6 2 2 3 2" xfId="7783"/>
    <cellStyle name="Comma 2 6 2 2 3 3" xfId="7836"/>
    <cellStyle name="Comma 2 6 2 2 3 4" xfId="7721"/>
    <cellStyle name="Comma 2 6 2 2 3 5" xfId="7914"/>
    <cellStyle name="Comma 2 6 2 2 3 6" xfId="7603"/>
    <cellStyle name="Comma 2 6 2 2 4" xfId="3067"/>
    <cellStyle name="Comma 2 6 2 2 5" xfId="3068"/>
    <cellStyle name="Comma 2 6 2 2 6" xfId="3069"/>
    <cellStyle name="Comma 2 6 2 2 7" xfId="7777"/>
    <cellStyle name="Comma 2 6 2 2 8" xfId="7845"/>
    <cellStyle name="Comma 2 6 2 2 9" xfId="7712"/>
    <cellStyle name="Comma 2 6 2 3" xfId="3070"/>
    <cellStyle name="Comma 2 6 2 3 10" xfId="7614"/>
    <cellStyle name="Comma 2 6 2 3 2" xfId="3071"/>
    <cellStyle name="Comma 2 6 2 3 3" xfId="3072"/>
    <cellStyle name="Comma 2 6 2 3 4" xfId="3073"/>
    <cellStyle name="Comma 2 6 2 3 5" xfId="3074"/>
    <cellStyle name="Comma 2 6 2 3 6" xfId="7786"/>
    <cellStyle name="Comma 2 6 2 3 7" xfId="7827"/>
    <cellStyle name="Comma 2 6 2 3 8" xfId="7731"/>
    <cellStyle name="Comma 2 6 2 3 9" xfId="7908"/>
    <cellStyle name="Comma 2 6 2 4" xfId="3075"/>
    <cellStyle name="Comma 2 6 2 4 2" xfId="7791"/>
    <cellStyle name="Comma 2 6 2 4 3" xfId="7822"/>
    <cellStyle name="Comma 2 6 2 4 4" xfId="7755"/>
    <cellStyle name="Comma 2 6 2 4 5" xfId="7899"/>
    <cellStyle name="Comma 2 6 2 4 6" xfId="7660"/>
    <cellStyle name="Comma 2 6 2 5" xfId="3076"/>
    <cellStyle name="Comma 2 6 2 5 2" xfId="7792"/>
    <cellStyle name="Comma 2 6 2 5 3" xfId="7821"/>
    <cellStyle name="Comma 2 6 2 5 4" xfId="7757"/>
    <cellStyle name="Comma 2 6 2 5 5" xfId="7879"/>
    <cellStyle name="Comma 2 6 2 5 6" xfId="7681"/>
    <cellStyle name="Comma 2 6 2 6" xfId="3077"/>
    <cellStyle name="Comma 2 6 2 6 2" xfId="7793"/>
    <cellStyle name="Comma 2 6 2 6 3" xfId="7820"/>
    <cellStyle name="Comma 2 6 2 6 4" xfId="7758"/>
    <cellStyle name="Comma 2 6 2 6 5" xfId="7877"/>
    <cellStyle name="Comma 2 6 2 6 6" xfId="7684"/>
    <cellStyle name="Comma 2 6 3" xfId="3078"/>
    <cellStyle name="Comma 2 6 3 2" xfId="7794"/>
    <cellStyle name="Comma 2 6 3 3" xfId="7814"/>
    <cellStyle name="Comma 2 6 3 4" xfId="7774"/>
    <cellStyle name="Comma 2 6 3 5" xfId="7875"/>
    <cellStyle name="Comma 2 6 3 6" xfId="7686"/>
    <cellStyle name="Comma 2 6 4" xfId="3079"/>
    <cellStyle name="Comma 2 6 4 2" xfId="7795"/>
    <cellStyle name="Comma 2 6 4 3" xfId="7812"/>
    <cellStyle name="Comma 2 6 4 4" xfId="7778"/>
    <cellStyle name="Comma 2 6 4 5" xfId="7869"/>
    <cellStyle name="Comma 2 6 4 6" xfId="7688"/>
    <cellStyle name="Comma 2 6 5" xfId="3080"/>
    <cellStyle name="Comma 2 6 5 2" xfId="3081"/>
    <cellStyle name="Comma 2 6 5 2 2" xfId="7796"/>
    <cellStyle name="Comma 2 6 5 2 3" xfId="7810"/>
    <cellStyle name="Comma 2 6 5 2 4" xfId="7785"/>
    <cellStyle name="Comma 2 6 5 2 5" xfId="7866"/>
    <cellStyle name="Comma 2 6 5 2 6" xfId="7707"/>
    <cellStyle name="Comma 2 6 5 3" xfId="3082"/>
    <cellStyle name="Comma 2 6 5 3 2" xfId="7797"/>
    <cellStyle name="Comma 2 6 5 3 3" xfId="7809"/>
    <cellStyle name="Comma 2 6 5 3 4" xfId="7787"/>
    <cellStyle name="Comma 2 6 5 3 5" xfId="7865"/>
    <cellStyle name="Comma 2 6 5 3 6" xfId="7708"/>
    <cellStyle name="Comma 2 6 5 4" xfId="3083"/>
    <cellStyle name="Comma 2 6 5 4 2" xfId="7798"/>
    <cellStyle name="Comma 2 6 5 4 3" xfId="7808"/>
    <cellStyle name="Comma 2 6 5 4 4" xfId="7788"/>
    <cellStyle name="Comma 2 6 5 4 5" xfId="7848"/>
    <cellStyle name="Comma 2 6 5 4 6" xfId="7725"/>
    <cellStyle name="Comma 2 6 5 5" xfId="3084"/>
    <cellStyle name="Comma 2 6 5 5 2" xfId="7799"/>
    <cellStyle name="Comma 2 6 5 5 3" xfId="7807"/>
    <cellStyle name="Comma 2 6 5 5 4" xfId="7789"/>
    <cellStyle name="Comma 2 6 5 5 5" xfId="7844"/>
    <cellStyle name="Comma 2 6 5 5 6" xfId="7745"/>
    <cellStyle name="Comma 2 6 6" xfId="3085"/>
    <cellStyle name="Comma 2 6 6 2" xfId="7800"/>
    <cellStyle name="Comma 2 6 6 3" xfId="7806"/>
    <cellStyle name="Comma 2 6 6 4" xfId="7790"/>
    <cellStyle name="Comma 2 6 6 5" xfId="7833"/>
    <cellStyle name="Comma 2 6 6 6" xfId="7753"/>
    <cellStyle name="Comma 2 6 7" xfId="3086"/>
    <cellStyle name="Comma 2 6 8" xfId="3087"/>
    <cellStyle name="Comma 2 6 9" xfId="3088"/>
    <cellStyle name="Comma 2 7" xfId="3089"/>
    <cellStyle name="Comma 2 7 2" xfId="3090"/>
    <cellStyle name="Comma 2 7 2 2" xfId="3091"/>
    <cellStyle name="Comma 2 7 2 2 2" xfId="3092"/>
    <cellStyle name="Comma 2 7 2 2 3" xfId="3093"/>
    <cellStyle name="Comma 2 7 2 2 4" xfId="3094"/>
    <cellStyle name="Comma 2 7 2 2 5" xfId="3095"/>
    <cellStyle name="Comma 2 7 2 3" xfId="3096"/>
    <cellStyle name="Comma 2 7 2 4" xfId="3097"/>
    <cellStyle name="Comma 2 7 2 5" xfId="3098"/>
    <cellStyle name="Comma 2 7 2 6" xfId="3099"/>
    <cellStyle name="Comma 2 7 3" xfId="3100"/>
    <cellStyle name="Comma 2 7 3 2" xfId="3101"/>
    <cellStyle name="Comma 2 7 3 3" xfId="3102"/>
    <cellStyle name="Comma 2 7 3 4" xfId="3103"/>
    <cellStyle name="Comma 2 7 3 5" xfId="3104"/>
    <cellStyle name="Comma 2 7 4" xfId="3105"/>
    <cellStyle name="Comma 2 7 5" xfId="3106"/>
    <cellStyle name="Comma 2 7 6" xfId="3107"/>
    <cellStyle name="Comma 2 8" xfId="3108"/>
    <cellStyle name="Comma 2 9" xfId="3109"/>
    <cellStyle name="Comma 21 2" xfId="3110"/>
    <cellStyle name="Comma 21 2 2" xfId="7803"/>
    <cellStyle name="Comma 21 2 3" xfId="7804"/>
    <cellStyle name="Comma 21 2 4" xfId="7802"/>
    <cellStyle name="Comma 21 2 5" xfId="7805"/>
    <cellStyle name="Comma 21 2 6" xfId="7801"/>
    <cellStyle name="Comma 3" xfId="3111"/>
    <cellStyle name="Comma 3 10" xfId="3112"/>
    <cellStyle name="Comma 3 11" xfId="3113"/>
    <cellStyle name="Comma 3 12" xfId="3114"/>
    <cellStyle name="Comma 3 13" xfId="3115"/>
    <cellStyle name="Comma 3 14" xfId="3116"/>
    <cellStyle name="Comma 3 15" xfId="3117"/>
    <cellStyle name="Comma 3 16" xfId="3118"/>
    <cellStyle name="Comma 3 17" xfId="3119"/>
    <cellStyle name="Comma 3 18" xfId="3120"/>
    <cellStyle name="Comma 3 19" xfId="3121"/>
    <cellStyle name="Comma 3 2" xfId="3122"/>
    <cellStyle name="Comma 3 2 2" xfId="3123"/>
    <cellStyle name="Comma 3 2 2 2" xfId="3124"/>
    <cellStyle name="Comma 3 2 2 2 2" xfId="3125"/>
    <cellStyle name="Comma 3 2 2 2 2 2" xfId="3126"/>
    <cellStyle name="Comma 3 2 2 2 2 3" xfId="3127"/>
    <cellStyle name="Comma 3 2 2 2 2 4" xfId="3128"/>
    <cellStyle name="Comma 3 2 2 2 2 5" xfId="3129"/>
    <cellStyle name="Comma 3 2 2 2 3" xfId="3130"/>
    <cellStyle name="Comma 3 2 2 2 4" xfId="3131"/>
    <cellStyle name="Comma 3 2 2 2 5" xfId="3132"/>
    <cellStyle name="Comma 3 2 2 2 6" xfId="3133"/>
    <cellStyle name="Comma 3 2 2 3" xfId="3134"/>
    <cellStyle name="Comma 3 2 2 3 2" xfId="3135"/>
    <cellStyle name="Comma 3 2 2 3 3" xfId="3136"/>
    <cellStyle name="Comma 3 2 2 3 4" xfId="3137"/>
    <cellStyle name="Comma 3 2 2 3 5" xfId="3138"/>
    <cellStyle name="Comma 3 2 2 4" xfId="3139"/>
    <cellStyle name="Comma 3 2 2 5" xfId="3140"/>
    <cellStyle name="Comma 3 2 2 6" xfId="3141"/>
    <cellStyle name="Comma 3 2 3" xfId="3142"/>
    <cellStyle name="Comma 3 2 4" xfId="3143"/>
    <cellStyle name="Comma 3 2 5" xfId="3144"/>
    <cellStyle name="Comma 3 2 5 2" xfId="3145"/>
    <cellStyle name="Comma 3 2 5 3" xfId="3146"/>
    <cellStyle name="Comma 3 2 5 4" xfId="3147"/>
    <cellStyle name="Comma 3 2 5 5" xfId="3148"/>
    <cellStyle name="Comma 3 2 6" xfId="3149"/>
    <cellStyle name="Comma 3 2 7" xfId="3150"/>
    <cellStyle name="Comma 3 2 8" xfId="3151"/>
    <cellStyle name="Comma 3 2 9" xfId="3152"/>
    <cellStyle name="Comma 3 20" xfId="3153"/>
    <cellStyle name="Comma 3 21" xfId="3154"/>
    <cellStyle name="Comma 3 22" xfId="3155"/>
    <cellStyle name="Comma 3 23" xfId="3156"/>
    <cellStyle name="Comma 3 24" xfId="3157"/>
    <cellStyle name="Comma 3 25" xfId="3158"/>
    <cellStyle name="Comma 3 26" xfId="3159"/>
    <cellStyle name="Comma 3 27" xfId="3160"/>
    <cellStyle name="Comma 3 28" xfId="3161"/>
    <cellStyle name="Comma 3 29" xfId="3162"/>
    <cellStyle name="Comma 3 3" xfId="3163"/>
    <cellStyle name="Comma 3 3 2" xfId="3164"/>
    <cellStyle name="Comma 3 3 2 10" xfId="7834"/>
    <cellStyle name="Comma 3 3 2 11" xfId="7747"/>
    <cellStyle name="Comma 3 3 2 12" xfId="7905"/>
    <cellStyle name="Comma 3 3 2 2" xfId="3165"/>
    <cellStyle name="Comma 3 3 2 2 2" xfId="3166"/>
    <cellStyle name="Comma 3 3 2 2 2 10" xfId="7743"/>
    <cellStyle name="Comma 3 3 2 2 2 11" xfId="7907"/>
    <cellStyle name="Comma 3 3 2 2 2 2" xfId="3167"/>
    <cellStyle name="Comma 3 3 2 2 2 2 2" xfId="3168"/>
    <cellStyle name="Comma 3 3 2 2 2 2 2 2" xfId="7815"/>
    <cellStyle name="Comma 3 3 2 2 2 2 2 3" xfId="7773"/>
    <cellStyle name="Comma 3 3 2 2 2 2 2 4" xfId="7849"/>
    <cellStyle name="Comma 3 3 2 2 2 2 2 5" xfId="7724"/>
    <cellStyle name="Comma 3 3 2 2 2 2 2 6" xfId="7909"/>
    <cellStyle name="Comma 3 3 2 2 2 2 3" xfId="3169"/>
    <cellStyle name="Comma 3 3 2 2 2 2 3 2" xfId="7816"/>
    <cellStyle name="Comma 3 3 2 2 2 2 3 3" xfId="7772"/>
    <cellStyle name="Comma 3 3 2 2 2 2 3 4" xfId="7850"/>
    <cellStyle name="Comma 3 3 2 2 2 2 3 5" xfId="7723"/>
    <cellStyle name="Comma 3 3 2 2 2 2 3 6" xfId="7910"/>
    <cellStyle name="Comma 3 3 2 2 2 2 4" xfId="3170"/>
    <cellStyle name="Comma 3 3 2 2 2 2 4 2" xfId="7817"/>
    <cellStyle name="Comma 3 3 2 2 2 2 4 3" xfId="7766"/>
    <cellStyle name="Comma 3 3 2 2 2 2 4 4" xfId="7856"/>
    <cellStyle name="Comma 3 3 2 2 2 2 4 5" xfId="7713"/>
    <cellStyle name="Comma 3 3 2 2 2 2 4 6" xfId="7919"/>
    <cellStyle name="Comma 3 3 2 2 2 2 5" xfId="3171"/>
    <cellStyle name="Comma 3 3 2 2 2 2 5 2" xfId="7818"/>
    <cellStyle name="Comma 3 3 2 2 2 2 5 3" xfId="7760"/>
    <cellStyle name="Comma 3 3 2 2 2 2 5 4" xfId="7863"/>
    <cellStyle name="Comma 3 3 2 2 2 2 5 5" xfId="7711"/>
    <cellStyle name="Comma 3 3 2 2 2 2 5 6" xfId="7921"/>
    <cellStyle name="Comma 3 3 2 2 2 3" xfId="3172"/>
    <cellStyle name="Comma 3 3 2 2 2 3 2" xfId="7819"/>
    <cellStyle name="Comma 3 3 2 2 2 3 3" xfId="7759"/>
    <cellStyle name="Comma 3 3 2 2 2 3 4" xfId="7864"/>
    <cellStyle name="Comma 3 3 2 2 2 3 5" xfId="7709"/>
    <cellStyle name="Comma 3 3 2 2 2 3 6" xfId="7923"/>
    <cellStyle name="Comma 3 3 2 2 2 4" xfId="3173"/>
    <cellStyle name="Comma 3 3 2 2 2 5" xfId="3174"/>
    <cellStyle name="Comma 3 3 2 2 2 6" xfId="3175"/>
    <cellStyle name="Comma 3 3 2 2 2 7" xfId="7813"/>
    <cellStyle name="Comma 3 3 2 2 2 8" xfId="7776"/>
    <cellStyle name="Comma 3 3 2 2 2 9" xfId="7846"/>
    <cellStyle name="Comma 3 3 2 2 3" xfId="3176"/>
    <cellStyle name="Comma 3 3 2 2 3 10" xfId="8006"/>
    <cellStyle name="Comma 3 3 2 2 3 2" xfId="3177"/>
    <cellStyle name="Comma 3 3 2 2 3 3" xfId="3178"/>
    <cellStyle name="Comma 3 3 2 2 3 4" xfId="3179"/>
    <cellStyle name="Comma 3 3 2 2 3 5" xfId="3180"/>
    <cellStyle name="Comma 3 3 2 2 3 6" xfId="7823"/>
    <cellStyle name="Comma 3 3 2 2 3 7" xfId="7754"/>
    <cellStyle name="Comma 3 3 2 2 3 8" xfId="7868"/>
    <cellStyle name="Comma 3 3 2 2 3 9" xfId="7689"/>
    <cellStyle name="Comma 3 3 2 2 4" xfId="3181"/>
    <cellStyle name="Comma 3 3 2 2 4 2" xfId="7824"/>
    <cellStyle name="Comma 3 3 2 2 4 3" xfId="7742"/>
    <cellStyle name="Comma 3 3 2 2 4 4" xfId="7880"/>
    <cellStyle name="Comma 3 3 2 2 4 5" xfId="7680"/>
    <cellStyle name="Comma 3 3 2 2 4 6" xfId="8018"/>
    <cellStyle name="Comma 3 3 2 2 5" xfId="3182"/>
    <cellStyle name="Comma 3 3 2 2 5 2" xfId="7825"/>
    <cellStyle name="Comma 3 3 2 2 5 3" xfId="7736"/>
    <cellStyle name="Comma 3 3 2 2 5 4" xfId="7894"/>
    <cellStyle name="Comma 3 3 2 2 5 5" xfId="7679"/>
    <cellStyle name="Comma 3 3 2 2 5 6" xfId="8019"/>
    <cellStyle name="Comma 3 3 2 2 6" xfId="3183"/>
    <cellStyle name="Comma 3 3 2 2 6 2" xfId="7826"/>
    <cellStyle name="Comma 3 3 2 2 6 3" xfId="7732"/>
    <cellStyle name="Comma 3 3 2 2 6 4" xfId="7898"/>
    <cellStyle name="Comma 3 3 2 2 6 5" xfId="7662"/>
    <cellStyle name="Comma 3 3 2 2 6 6" xfId="8033"/>
    <cellStyle name="Comma 3 3 2 3" xfId="3184"/>
    <cellStyle name="Comma 3 3 2 3 2" xfId="3185"/>
    <cellStyle name="Comma 3 3 2 3 2 2" xfId="7828"/>
    <cellStyle name="Comma 3 3 2 3 2 3" xfId="7730"/>
    <cellStyle name="Comma 3 3 2 3 2 4" xfId="7900"/>
    <cellStyle name="Comma 3 3 2 3 2 5" xfId="7652"/>
    <cellStyle name="Comma 3 3 2 3 2 6" xfId="8047"/>
    <cellStyle name="Comma 3 3 2 3 3" xfId="3186"/>
    <cellStyle name="Comma 3 3 2 3 3 2" xfId="7829"/>
    <cellStyle name="Comma 3 3 2 3 3 3" xfId="7729"/>
    <cellStyle name="Comma 3 3 2 3 3 4" xfId="7901"/>
    <cellStyle name="Comma 3 3 2 3 3 5" xfId="7650"/>
    <cellStyle name="Comma 3 3 2 3 3 6" xfId="8049"/>
    <cellStyle name="Comma 3 3 2 3 4" xfId="3187"/>
    <cellStyle name="Comma 3 3 2 3 4 2" xfId="7830"/>
    <cellStyle name="Comma 3 3 2 3 4 3" xfId="7728"/>
    <cellStyle name="Comma 3 3 2 3 4 4" xfId="7902"/>
    <cellStyle name="Comma 3 3 2 3 4 5" xfId="7632"/>
    <cellStyle name="Comma 3 3 2 3 4 6" xfId="8065"/>
    <cellStyle name="Comma 3 3 2 3 5" xfId="3188"/>
    <cellStyle name="Comma 3 3 2 3 5 2" xfId="7831"/>
    <cellStyle name="Comma 3 3 2 3 5 3" xfId="7727"/>
    <cellStyle name="Comma 3 3 2 3 5 4" xfId="7903"/>
    <cellStyle name="Comma 3 3 2 3 5 5" xfId="7618"/>
    <cellStyle name="Comma 3 3 2 3 5 6" xfId="8070"/>
    <cellStyle name="Comma 3 3 2 4" xfId="3189"/>
    <cellStyle name="Comma 3 3 2 4 2" xfId="7832"/>
    <cellStyle name="Comma 3 3 2 4 3" xfId="7726"/>
    <cellStyle name="Comma 3 3 2 4 4" xfId="7904"/>
    <cellStyle name="Comma 3 3 2 4 5" xfId="7617"/>
    <cellStyle name="Comma 3 3 2 4 6" xfId="8071"/>
    <cellStyle name="Comma 3 3 2 5" xfId="3190"/>
    <cellStyle name="Comma 3 3 2 6" xfId="3191"/>
    <cellStyle name="Comma 3 3 2 7" xfId="3192"/>
    <cellStyle name="Comma 3 3 2 8" xfId="7811"/>
    <cellStyle name="Comma 3 3 2 9" xfId="7784"/>
    <cellStyle name="Comma 3 3 3" xfId="3193"/>
    <cellStyle name="Comma 3 3 3 10" xfId="8072"/>
    <cellStyle name="Comma 3 3 3 2" xfId="3194"/>
    <cellStyle name="Comma 3 3 3 3" xfId="3195"/>
    <cellStyle name="Comma 3 3 3 4" xfId="3196"/>
    <cellStyle name="Comma 3 3 3 5" xfId="3197"/>
    <cellStyle name="Comma 3 3 3 6" xfId="7835"/>
    <cellStyle name="Comma 3 3 3 7" xfId="7722"/>
    <cellStyle name="Comma 3 3 3 8" xfId="7906"/>
    <cellStyle name="Comma 3 3 3 9" xfId="7615"/>
    <cellStyle name="Comma 3 3 4" xfId="3198"/>
    <cellStyle name="Comma 3 3 5" xfId="3199"/>
    <cellStyle name="Comma 3 3 5 2" xfId="7841"/>
    <cellStyle name="Comma 3 3 5 3" xfId="7716"/>
    <cellStyle name="Comma 3 3 5 4" xfId="7911"/>
    <cellStyle name="Comma 3 3 5 5" xfId="7613"/>
    <cellStyle name="Comma 3 3 5 6" xfId="8080"/>
    <cellStyle name="Comma 3 3 6" xfId="3200"/>
    <cellStyle name="Comma 3 3 6 2" xfId="7842"/>
    <cellStyle name="Comma 3 3 6 3" xfId="7715"/>
    <cellStyle name="Comma 3 3 6 4" xfId="7912"/>
    <cellStyle name="Comma 3 3 6 5" xfId="7608"/>
    <cellStyle name="Comma 3 3 6 6" xfId="8081"/>
    <cellStyle name="Comma 3 3 7" xfId="3201"/>
    <cellStyle name="Comma 3 3 7 2" xfId="7843"/>
    <cellStyle name="Comma 3 3 7 3" xfId="7714"/>
    <cellStyle name="Comma 3 3 7 4" xfId="7913"/>
    <cellStyle name="Comma 3 3 7 5" xfId="7604"/>
    <cellStyle name="Comma 3 3 7 6" xfId="8083"/>
    <cellStyle name="Comma 3 30" xfId="3202"/>
    <cellStyle name="Comma 3 31" xfId="3203"/>
    <cellStyle name="Comma 3 32" xfId="3204"/>
    <cellStyle name="Comma 3 32 2" xfId="3205"/>
    <cellStyle name="Comma 3 32 3" xfId="3206"/>
    <cellStyle name="Comma 3 32 4" xfId="3207"/>
    <cellStyle name="Comma 3 32 5" xfId="3208"/>
    <cellStyle name="Comma 3 33" xfId="3209"/>
    <cellStyle name="Comma 3 34" xfId="3210"/>
    <cellStyle name="Comma 3 35" xfId="3211"/>
    <cellStyle name="Comma 3 36" xfId="3212"/>
    <cellStyle name="Comma 3 4" xfId="3213"/>
    <cellStyle name="Comma 3 5" xfId="3214"/>
    <cellStyle name="Comma 3 6" xfId="3215"/>
    <cellStyle name="Comma 3 7" xfId="3216"/>
    <cellStyle name="Comma 3 8" xfId="3217"/>
    <cellStyle name="Comma 3 9" xfId="3218"/>
    <cellStyle name="Comma 4" xfId="3219"/>
    <cellStyle name="Comma 4 10" xfId="3220"/>
    <cellStyle name="Comma 4 11" xfId="3221"/>
    <cellStyle name="Comma 4 12" xfId="3222"/>
    <cellStyle name="Comma 4 13" xfId="3223"/>
    <cellStyle name="Comma 4 14" xfId="3224"/>
    <cellStyle name="Comma 4 15" xfId="3225"/>
    <cellStyle name="Comma 4 16" xfId="3226"/>
    <cellStyle name="Comma 4 17" xfId="3227"/>
    <cellStyle name="Comma 4 18" xfId="3228"/>
    <cellStyle name="Comma 4 19" xfId="3229"/>
    <cellStyle name="Comma 4 2" xfId="3230"/>
    <cellStyle name="Comma 4 20" xfId="3231"/>
    <cellStyle name="Comma 4 21" xfId="3232"/>
    <cellStyle name="Comma 4 22" xfId="3233"/>
    <cellStyle name="Comma 4 23" xfId="3234"/>
    <cellStyle name="Comma 4 24" xfId="3235"/>
    <cellStyle name="Comma 4 25" xfId="3236"/>
    <cellStyle name="Comma 4 26" xfId="3237"/>
    <cellStyle name="Comma 4 27" xfId="3238"/>
    <cellStyle name="Comma 4 28" xfId="3239"/>
    <cellStyle name="Comma 4 29" xfId="3240"/>
    <cellStyle name="Comma 4 29 2" xfId="7881"/>
    <cellStyle name="Comma 4 29 3" xfId="7649"/>
    <cellStyle name="Comma 4 29 4" xfId="8034"/>
    <cellStyle name="Comma 4 29 5" xfId="7404"/>
    <cellStyle name="Comma 4 29 6" xfId="8422"/>
    <cellStyle name="Comma 4 3" xfId="3241"/>
    <cellStyle name="Comma 4 30" xfId="3242"/>
    <cellStyle name="Comma 4 30 2" xfId="7883"/>
    <cellStyle name="Comma 4 30 3" xfId="7647"/>
    <cellStyle name="Comma 4 30 4" xfId="8036"/>
    <cellStyle name="Comma 4 30 5" xfId="7397"/>
    <cellStyle name="Comma 4 30 6" xfId="8428"/>
    <cellStyle name="Comma 4 31" xfId="3243"/>
    <cellStyle name="Comma 4 31 2" xfId="7884"/>
    <cellStyle name="Comma 4 31 3" xfId="7646"/>
    <cellStyle name="Comma 4 31 4" xfId="8037"/>
    <cellStyle name="Comma 4 31 5" xfId="7395"/>
    <cellStyle name="Comma 4 31 6" xfId="8430"/>
    <cellStyle name="Comma 4 32" xfId="3244"/>
    <cellStyle name="Comma 4 32 2" xfId="3245"/>
    <cellStyle name="Comma 4 32 2 2" xfId="7886"/>
    <cellStyle name="Comma 4 32 2 3" xfId="7644"/>
    <cellStyle name="Comma 4 32 2 4" xfId="8038"/>
    <cellStyle name="Comma 4 32 2 5" xfId="7393"/>
    <cellStyle name="Comma 4 32 2 6" xfId="8432"/>
    <cellStyle name="Comma 4 32 3" xfId="3246"/>
    <cellStyle name="Comma 4 32 3 2" xfId="7887"/>
    <cellStyle name="Comma 4 32 3 3" xfId="7640"/>
    <cellStyle name="Comma 4 32 3 4" xfId="8042"/>
    <cellStyle name="Comma 4 32 3 5" xfId="7392"/>
    <cellStyle name="Comma 4 32 3 6" xfId="8433"/>
    <cellStyle name="Comma 4 32 4" xfId="3247"/>
    <cellStyle name="Comma 4 32 4 2" xfId="7888"/>
    <cellStyle name="Comma 4 32 4 3" xfId="7639"/>
    <cellStyle name="Comma 4 32 4 4" xfId="8043"/>
    <cellStyle name="Comma 4 32 4 5" xfId="7391"/>
    <cellStyle name="Comma 4 32 4 6" xfId="8434"/>
    <cellStyle name="Comma 4 32 5" xfId="3248"/>
    <cellStyle name="Comma 4 32 5 2" xfId="7889"/>
    <cellStyle name="Comma 4 32 5 3" xfId="7638"/>
    <cellStyle name="Comma 4 32 5 4" xfId="8044"/>
    <cellStyle name="Comma 4 32 5 5" xfId="7390"/>
    <cellStyle name="Comma 4 32 5 6" xfId="8435"/>
    <cellStyle name="Comma 4 33" xfId="3249"/>
    <cellStyle name="Comma 4 33 2" xfId="7890"/>
    <cellStyle name="Comma 4 33 3" xfId="7637"/>
    <cellStyle name="Comma 4 33 4" xfId="8045"/>
    <cellStyle name="Comma 4 33 5" xfId="7389"/>
    <cellStyle name="Comma 4 33 6" xfId="8436"/>
    <cellStyle name="Comma 4 34" xfId="3250"/>
    <cellStyle name="Comma 4 35" xfId="3251"/>
    <cellStyle name="Comma 4 36" xfId="3252"/>
    <cellStyle name="Comma 4 37" xfId="7861"/>
    <cellStyle name="Comma 4 38" xfId="7693"/>
    <cellStyle name="Comma 4 39" xfId="7986"/>
    <cellStyle name="Comma 4 4" xfId="3253"/>
    <cellStyle name="Comma 4 40" xfId="7561"/>
    <cellStyle name="Comma 4 41" xfId="8335"/>
    <cellStyle name="Comma 4 5" xfId="3254"/>
    <cellStyle name="Comma 4 6" xfId="3255"/>
    <cellStyle name="Comma 4 7" xfId="3256"/>
    <cellStyle name="Comma 4 8" xfId="3257"/>
    <cellStyle name="Comma 4 9" xfId="3258"/>
    <cellStyle name="Comma 5 10" xfId="3259"/>
    <cellStyle name="Comma 5 11" xfId="3260"/>
    <cellStyle name="Comma 5 12" xfId="3261"/>
    <cellStyle name="Comma 5 13" xfId="3262"/>
    <cellStyle name="Comma 5 14" xfId="3263"/>
    <cellStyle name="Comma 5 15" xfId="3264"/>
    <cellStyle name="Comma 5 16" xfId="3265"/>
    <cellStyle name="Comma 5 17" xfId="3266"/>
    <cellStyle name="Comma 5 18" xfId="3267"/>
    <cellStyle name="Comma 5 19" xfId="3268"/>
    <cellStyle name="Comma 5 2" xfId="3269"/>
    <cellStyle name="Comma 5 20" xfId="3270"/>
    <cellStyle name="Comma 5 21" xfId="3271"/>
    <cellStyle name="Comma 5 22" xfId="3272"/>
    <cellStyle name="Comma 5 23" xfId="3273"/>
    <cellStyle name="Comma 5 24" xfId="3274"/>
    <cellStyle name="Comma 5 25" xfId="3275"/>
    <cellStyle name="Comma 5 26" xfId="3276"/>
    <cellStyle name="Comma 5 27" xfId="3277"/>
    <cellStyle name="Comma 5 28" xfId="3278"/>
    <cellStyle name="Comma 5 29" xfId="3279"/>
    <cellStyle name="Comma 5 3" xfId="3280"/>
    <cellStyle name="Comma 5 30" xfId="3281"/>
    <cellStyle name="Comma 5 31" xfId="3282"/>
    <cellStyle name="Comma 5 32" xfId="3283"/>
    <cellStyle name="Comma 5 4" xfId="3284"/>
    <cellStyle name="Comma 5 5" xfId="3285"/>
    <cellStyle name="Comma 5 6" xfId="3286"/>
    <cellStyle name="Comma 5 7" xfId="3287"/>
    <cellStyle name="Comma 5 8" xfId="3288"/>
    <cellStyle name="Comma 5 9" xfId="3289"/>
    <cellStyle name="Comma 6" xfId="3290"/>
    <cellStyle name="Comma 6 10" xfId="3291"/>
    <cellStyle name="Comma 6 10 2" xfId="7928"/>
    <cellStyle name="Comma 6 10 3" xfId="7541"/>
    <cellStyle name="Comma 6 10 4" xfId="8217"/>
    <cellStyle name="Comma 6 10 5" xfId="7283"/>
    <cellStyle name="Comma 6 10 6" xfId="8566"/>
    <cellStyle name="Comma 6 11" xfId="3292"/>
    <cellStyle name="Comma 6 11 2" xfId="7929"/>
    <cellStyle name="Comma 6 11 3" xfId="7540"/>
    <cellStyle name="Comma 6 11 4" xfId="8218"/>
    <cellStyle name="Comma 6 11 5" xfId="7280"/>
    <cellStyle name="Comma 6 11 6" xfId="8569"/>
    <cellStyle name="Comma 6 12" xfId="3293"/>
    <cellStyle name="Comma 6 12 2" xfId="7930"/>
    <cellStyle name="Comma 6 12 3" xfId="7539"/>
    <cellStyle name="Comma 6 12 4" xfId="8219"/>
    <cellStyle name="Comma 6 12 5" xfId="7279"/>
    <cellStyle name="Comma 6 12 6" xfId="8570"/>
    <cellStyle name="Comma 6 13" xfId="3294"/>
    <cellStyle name="Comma 6 13 2" xfId="7931"/>
    <cellStyle name="Comma 6 13 3" xfId="7538"/>
    <cellStyle name="Comma 6 13 4" xfId="8253"/>
    <cellStyle name="Comma 6 13 5" xfId="7243"/>
    <cellStyle name="Comma 6 13 6" xfId="8573"/>
    <cellStyle name="Comma 6 14" xfId="3295"/>
    <cellStyle name="Comma 6 14 2" xfId="7932"/>
    <cellStyle name="Comma 6 14 3" xfId="7537"/>
    <cellStyle name="Comma 6 14 4" xfId="8254"/>
    <cellStyle name="Comma 6 14 5" xfId="7240"/>
    <cellStyle name="Comma 6 14 6" xfId="8576"/>
    <cellStyle name="Comma 6 15" xfId="3296"/>
    <cellStyle name="Comma 6 15 2" xfId="7933"/>
    <cellStyle name="Comma 6 15 3" xfId="7536"/>
    <cellStyle name="Comma 6 15 4" xfId="8255"/>
    <cellStyle name="Comma 6 15 5" xfId="7187"/>
    <cellStyle name="Comma 6 15 6" xfId="8662"/>
    <cellStyle name="Comma 6 16" xfId="3297"/>
    <cellStyle name="Comma 6 16 2" xfId="7934"/>
    <cellStyle name="Comma 6 16 3" xfId="7530"/>
    <cellStyle name="Comma 6 16 4" xfId="8266"/>
    <cellStyle name="Comma 6 16 5" xfId="7186"/>
    <cellStyle name="Comma 6 16 6" xfId="8668"/>
    <cellStyle name="Comma 6 17" xfId="3298"/>
    <cellStyle name="Comma 6 17 2" xfId="7935"/>
    <cellStyle name="Comma 6 17 3" xfId="7524"/>
    <cellStyle name="Comma 6 17 4" xfId="8272"/>
    <cellStyle name="Comma 6 17 5" xfId="7185"/>
    <cellStyle name="Comma 6 17 6" xfId="8669"/>
    <cellStyle name="Comma 6 18" xfId="3299"/>
    <cellStyle name="Comma 6 18 2" xfId="7936"/>
    <cellStyle name="Comma 6 18 3" xfId="7523"/>
    <cellStyle name="Comma 6 18 4" xfId="8273"/>
    <cellStyle name="Comma 6 18 5" xfId="7151"/>
    <cellStyle name="Comma 6 18 6" xfId="8670"/>
    <cellStyle name="Comma 6 19" xfId="3300"/>
    <cellStyle name="Comma 6 19 2" xfId="7937"/>
    <cellStyle name="Comma 6 19 3" xfId="7522"/>
    <cellStyle name="Comma 6 19 4" xfId="8274"/>
    <cellStyle name="Comma 6 19 5" xfId="7150"/>
    <cellStyle name="Comma 6 19 6" xfId="8671"/>
    <cellStyle name="Comma 6 2" xfId="3301"/>
    <cellStyle name="Comma 6 2 2" xfId="7938"/>
    <cellStyle name="Comma 6 2 3" xfId="7521"/>
    <cellStyle name="Comma 6 2 4" xfId="8275"/>
    <cellStyle name="Comma 6 2 5" xfId="7149"/>
    <cellStyle name="Comma 6 2 6" xfId="8672"/>
    <cellStyle name="Comma 6 20" xfId="3302"/>
    <cellStyle name="Comma 6 20 2" xfId="7939"/>
    <cellStyle name="Comma 6 20 3" xfId="7519"/>
    <cellStyle name="Comma 6 20 4" xfId="8277"/>
    <cellStyle name="Comma 6 20 5" xfId="7138"/>
    <cellStyle name="Comma 6 20 6" xfId="8678"/>
    <cellStyle name="Comma 6 21" xfId="3303"/>
    <cellStyle name="Comma 6 21 2" xfId="7940"/>
    <cellStyle name="Comma 6 21 3" xfId="7518"/>
    <cellStyle name="Comma 6 21 4" xfId="8278"/>
    <cellStyle name="Comma 6 21 5" xfId="7132"/>
    <cellStyle name="Comma 6 21 6" xfId="8684"/>
    <cellStyle name="Comma 6 22" xfId="3304"/>
    <cellStyle name="Comma 6 22 2" xfId="7941"/>
    <cellStyle name="Comma 6 22 3" xfId="7517"/>
    <cellStyle name="Comma 6 22 4" xfId="8279"/>
    <cellStyle name="Comma 6 22 5" xfId="7131"/>
    <cellStyle name="Comma 6 22 6" xfId="8685"/>
    <cellStyle name="Comma 6 23" xfId="3305"/>
    <cellStyle name="Comma 6 23 2" xfId="7942"/>
    <cellStyle name="Comma 6 23 3" xfId="7511"/>
    <cellStyle name="Comma 6 23 4" xfId="8285"/>
    <cellStyle name="Comma 6 23 5" xfId="7130"/>
    <cellStyle name="Comma 6 23 6" xfId="6504"/>
    <cellStyle name="Comma 6 24" xfId="3306"/>
    <cellStyle name="Comma 6 24 2" xfId="7943"/>
    <cellStyle name="Comma 6 24 3" xfId="7509"/>
    <cellStyle name="Comma 6 24 4" xfId="8287"/>
    <cellStyle name="Comma 6 24 5" xfId="7129"/>
    <cellStyle name="Comma 6 24 6" xfId="8686"/>
    <cellStyle name="Comma 6 25" xfId="3307"/>
    <cellStyle name="Comma 6 25 2" xfId="7944"/>
    <cellStyle name="Comma 6 25 3" xfId="7507"/>
    <cellStyle name="Comma 6 25 4" xfId="8289"/>
    <cellStyle name="Comma 6 25 5" xfId="7127"/>
    <cellStyle name="Comma 6 25 6" xfId="8688"/>
    <cellStyle name="Comma 6 26" xfId="3308"/>
    <cellStyle name="Comma 6 26 2" xfId="7945"/>
    <cellStyle name="Comma 6 26 3" xfId="7506"/>
    <cellStyle name="Comma 6 26 4" xfId="8290"/>
    <cellStyle name="Comma 6 26 5" xfId="7126"/>
    <cellStyle name="Comma 6 26 6" xfId="8689"/>
    <cellStyle name="Comma 6 27" xfId="3309"/>
    <cellStyle name="Comma 6 27 2" xfId="7946"/>
    <cellStyle name="Comma 6 27 3" xfId="7505"/>
    <cellStyle name="Comma 6 27 4" xfId="8291"/>
    <cellStyle name="Comma 6 27 5" xfId="7125"/>
    <cellStyle name="Comma 6 27 6" xfId="8690"/>
    <cellStyle name="Comma 6 28" xfId="3310"/>
    <cellStyle name="Comma 6 28 2" xfId="7947"/>
    <cellStyle name="Comma 6 28 3" xfId="7504"/>
    <cellStyle name="Comma 6 28 4" xfId="8292"/>
    <cellStyle name="Comma 6 28 5" xfId="7119"/>
    <cellStyle name="Comma 6 28 6" xfId="8696"/>
    <cellStyle name="Comma 6 29" xfId="3311"/>
    <cellStyle name="Comma 6 29 2" xfId="7948"/>
    <cellStyle name="Comma 6 29 3" xfId="7503"/>
    <cellStyle name="Comma 6 29 4" xfId="8293"/>
    <cellStyle name="Comma 6 29 5" xfId="7117"/>
    <cellStyle name="Comma 6 29 6" xfId="8698"/>
    <cellStyle name="Comma 6 3" xfId="3312"/>
    <cellStyle name="Comma 6 3 2" xfId="7949"/>
    <cellStyle name="Comma 6 3 3" xfId="7502"/>
    <cellStyle name="Comma 6 3 4" xfId="8294"/>
    <cellStyle name="Comma 6 3 5" xfId="7115"/>
    <cellStyle name="Comma 6 3 6" xfId="8700"/>
    <cellStyle name="Comma 6 30" xfId="3313"/>
    <cellStyle name="Comma 6 30 2" xfId="7950"/>
    <cellStyle name="Comma 6 30 3" xfId="7500"/>
    <cellStyle name="Comma 6 30 4" xfId="8296"/>
    <cellStyle name="Comma 6 30 5" xfId="7114"/>
    <cellStyle name="Comma 6 30 6" xfId="8701"/>
    <cellStyle name="Comma 6 31" xfId="7927"/>
    <cellStyle name="Comma 6 32" xfId="7558"/>
    <cellStyle name="Comma 6 33" xfId="8164"/>
    <cellStyle name="Comma 6 34" xfId="7312"/>
    <cellStyle name="Comma 6 35" xfId="8526"/>
    <cellStyle name="Comma 6 4" xfId="3314"/>
    <cellStyle name="Comma 6 4 2" xfId="7951"/>
    <cellStyle name="Comma 6 4 3" xfId="7499"/>
    <cellStyle name="Comma 6 4 4" xfId="8297"/>
    <cellStyle name="Comma 6 4 5" xfId="7113"/>
    <cellStyle name="Comma 6 4 6" xfId="8702"/>
    <cellStyle name="Comma 6 5" xfId="3315"/>
    <cellStyle name="Comma 6 5 2" xfId="7952"/>
    <cellStyle name="Comma 6 5 3" xfId="7498"/>
    <cellStyle name="Comma 6 5 4" xfId="8298"/>
    <cellStyle name="Comma 6 5 5" xfId="7112"/>
    <cellStyle name="Comma 6 5 6" xfId="8703"/>
    <cellStyle name="Comma 6 6" xfId="3316"/>
    <cellStyle name="Comma 6 6 2" xfId="7953"/>
    <cellStyle name="Comma 6 6 3" xfId="7496"/>
    <cellStyle name="Comma 6 6 4" xfId="8300"/>
    <cellStyle name="Comma 6 6 5" xfId="7111"/>
    <cellStyle name="Comma 6 6 6" xfId="8704"/>
    <cellStyle name="Comma 6 7" xfId="3317"/>
    <cellStyle name="Comma 6 7 2" xfId="7954"/>
    <cellStyle name="Comma 6 7 3" xfId="7494"/>
    <cellStyle name="Comma 6 7 4" xfId="8302"/>
    <cellStyle name="Comma 6 7 5" xfId="7110"/>
    <cellStyle name="Comma 6 7 6" xfId="8705"/>
    <cellStyle name="Comma 6 8" xfId="3318"/>
    <cellStyle name="Comma 6 8 2" xfId="7955"/>
    <cellStyle name="Comma 6 8 3" xfId="7492"/>
    <cellStyle name="Comma 6 8 4" xfId="8304"/>
    <cellStyle name="Comma 6 8 5" xfId="7108"/>
    <cellStyle name="Comma 6 8 6" xfId="8707"/>
    <cellStyle name="Comma 6 9" xfId="3319"/>
    <cellStyle name="Comma 6 9 2" xfId="7956"/>
    <cellStyle name="Comma 6 9 3" xfId="7490"/>
    <cellStyle name="Comma 6 9 4" xfId="8306"/>
    <cellStyle name="Comma 6 9 5" xfId="7107"/>
    <cellStyle name="Comma 6 9 6" xfId="8708"/>
    <cellStyle name="Comma 7" xfId="3320"/>
    <cellStyle name="Comma 7 10" xfId="3321"/>
    <cellStyle name="Comma 7 10 2" xfId="7958"/>
    <cellStyle name="Comma 7 10 3" xfId="7488"/>
    <cellStyle name="Comma 7 10 4" xfId="8308"/>
    <cellStyle name="Comma 7 10 5" xfId="7105"/>
    <cellStyle name="Comma 7 10 6" xfId="8710"/>
    <cellStyle name="Comma 7 11" xfId="3322"/>
    <cellStyle name="Comma 7 11 2" xfId="7959"/>
    <cellStyle name="Comma 7 11 3" xfId="7486"/>
    <cellStyle name="Comma 7 11 4" xfId="8310"/>
    <cellStyle name="Comma 7 11 5" xfId="7103"/>
    <cellStyle name="Comma 7 11 6" xfId="8712"/>
    <cellStyle name="Comma 7 12" xfId="3323"/>
    <cellStyle name="Comma 7 12 2" xfId="7960"/>
    <cellStyle name="Comma 7 12 3" xfId="7484"/>
    <cellStyle name="Comma 7 12 4" xfId="8312"/>
    <cellStyle name="Comma 7 12 5" xfId="7101"/>
    <cellStyle name="Comma 7 12 6" xfId="8714"/>
    <cellStyle name="Comma 7 13" xfId="3324"/>
    <cellStyle name="Comma 7 13 2" xfId="7961"/>
    <cellStyle name="Comma 7 13 3" xfId="7483"/>
    <cellStyle name="Comma 7 13 4" xfId="8313"/>
    <cellStyle name="Comma 7 13 5" xfId="7099"/>
    <cellStyle name="Comma 7 13 6" xfId="8716"/>
    <cellStyle name="Comma 7 14" xfId="3325"/>
    <cellStyle name="Comma 7 14 2" xfId="7962"/>
    <cellStyle name="Comma 7 14 3" xfId="7481"/>
    <cellStyle name="Comma 7 14 4" xfId="8315"/>
    <cellStyle name="Comma 7 14 5" xfId="7097"/>
    <cellStyle name="Comma 7 14 6" xfId="8718"/>
    <cellStyle name="Comma 7 15" xfId="3326"/>
    <cellStyle name="Comma 7 15 2" xfId="7963"/>
    <cellStyle name="Comma 7 15 3" xfId="7480"/>
    <cellStyle name="Comma 7 15 4" xfId="8316"/>
    <cellStyle name="Comma 7 15 5" xfId="7096"/>
    <cellStyle name="Comma 7 15 6" xfId="8719"/>
    <cellStyle name="Comma 7 16" xfId="3327"/>
    <cellStyle name="Comma 7 16 2" xfId="7964"/>
    <cellStyle name="Comma 7 16 3" xfId="7479"/>
    <cellStyle name="Comma 7 16 4" xfId="8317"/>
    <cellStyle name="Comma 7 16 5" xfId="7094"/>
    <cellStyle name="Comma 7 16 6" xfId="8721"/>
    <cellStyle name="Comma 7 17" xfId="3328"/>
    <cellStyle name="Comma 7 17 2" xfId="7965"/>
    <cellStyle name="Comma 7 17 3" xfId="7478"/>
    <cellStyle name="Comma 7 17 4" xfId="8318"/>
    <cellStyle name="Comma 7 17 5" xfId="7092"/>
    <cellStyle name="Comma 7 17 6" xfId="8723"/>
    <cellStyle name="Comma 7 18" xfId="3329"/>
    <cellStyle name="Comma 7 18 2" xfId="7966"/>
    <cellStyle name="Comma 7 18 3" xfId="7477"/>
    <cellStyle name="Comma 7 18 4" xfId="8319"/>
    <cellStyle name="Comma 7 18 5" xfId="7091"/>
    <cellStyle name="Comma 7 18 6" xfId="8724"/>
    <cellStyle name="Comma 7 19" xfId="3330"/>
    <cellStyle name="Comma 7 19 2" xfId="7967"/>
    <cellStyle name="Comma 7 19 3" xfId="7476"/>
    <cellStyle name="Comma 7 19 4" xfId="8320"/>
    <cellStyle name="Comma 7 19 5" xfId="7089"/>
    <cellStyle name="Comma 7 19 6" xfId="8726"/>
    <cellStyle name="Comma 7 2" xfId="3331"/>
    <cellStyle name="Comma 7 2 2" xfId="7968"/>
    <cellStyle name="Comma 7 2 3" xfId="7475"/>
    <cellStyle name="Comma 7 2 4" xfId="8321"/>
    <cellStyle name="Comma 7 2 5" xfId="7088"/>
    <cellStyle name="Comma 7 2 6" xfId="8727"/>
    <cellStyle name="Comma 7 20" xfId="3332"/>
    <cellStyle name="Comma 7 20 2" xfId="7969"/>
    <cellStyle name="Comma 7 20 3" xfId="7474"/>
    <cellStyle name="Comma 7 20 4" xfId="8322"/>
    <cellStyle name="Comma 7 20 5" xfId="7087"/>
    <cellStyle name="Comma 7 20 6" xfId="8728"/>
    <cellStyle name="Comma 7 21" xfId="3333"/>
    <cellStyle name="Comma 7 21 2" xfId="7970"/>
    <cellStyle name="Comma 7 21 3" xfId="7473"/>
    <cellStyle name="Comma 7 21 4" xfId="8323"/>
    <cellStyle name="Comma 7 21 5" xfId="7086"/>
    <cellStyle name="Comma 7 21 6" xfId="8729"/>
    <cellStyle name="Comma 7 22" xfId="3334"/>
    <cellStyle name="Comma 7 22 2" xfId="7971"/>
    <cellStyle name="Comma 7 22 3" xfId="7472"/>
    <cellStyle name="Comma 7 22 4" xfId="8324"/>
    <cellStyle name="Comma 7 22 5" xfId="7085"/>
    <cellStyle name="Comma 7 22 6" xfId="8730"/>
    <cellStyle name="Comma 7 23" xfId="3335"/>
    <cellStyle name="Comma 7 23 2" xfId="7972"/>
    <cellStyle name="Comma 7 23 3" xfId="7471"/>
    <cellStyle name="Comma 7 23 4" xfId="8325"/>
    <cellStyle name="Comma 7 23 5" xfId="7084"/>
    <cellStyle name="Comma 7 23 6" xfId="8731"/>
    <cellStyle name="Comma 7 24" xfId="3336"/>
    <cellStyle name="Comma 7 24 2" xfId="7973"/>
    <cellStyle name="Comma 7 24 3" xfId="7470"/>
    <cellStyle name="Comma 7 24 4" xfId="8326"/>
    <cellStyle name="Comma 7 24 5" xfId="7083"/>
    <cellStyle name="Comma 7 24 6" xfId="8732"/>
    <cellStyle name="Comma 7 25" xfId="3337"/>
    <cellStyle name="Comma 7 25 2" xfId="7974"/>
    <cellStyle name="Comma 7 25 3" xfId="7469"/>
    <cellStyle name="Comma 7 25 4" xfId="8327"/>
    <cellStyle name="Comma 7 25 5" xfId="7082"/>
    <cellStyle name="Comma 7 25 6" xfId="8733"/>
    <cellStyle name="Comma 7 26" xfId="3338"/>
    <cellStyle name="Comma 7 26 2" xfId="7975"/>
    <cellStyle name="Comma 7 26 3" xfId="7468"/>
    <cellStyle name="Comma 7 26 4" xfId="8328"/>
    <cellStyle name="Comma 7 26 5" xfId="7081"/>
    <cellStyle name="Comma 7 26 6" xfId="8734"/>
    <cellStyle name="Comma 7 27" xfId="3339"/>
    <cellStyle name="Comma 7 27 2" xfId="7976"/>
    <cellStyle name="Comma 7 27 3" xfId="7467"/>
    <cellStyle name="Comma 7 27 4" xfId="8329"/>
    <cellStyle name="Comma 7 27 5" xfId="7080"/>
    <cellStyle name="Comma 7 27 6" xfId="8735"/>
    <cellStyle name="Comma 7 28" xfId="3340"/>
    <cellStyle name="Comma 7 28 2" xfId="7977"/>
    <cellStyle name="Comma 7 28 3" xfId="7466"/>
    <cellStyle name="Comma 7 28 4" xfId="8330"/>
    <cellStyle name="Comma 7 28 5" xfId="7079"/>
    <cellStyle name="Comma 7 28 6" xfId="8736"/>
    <cellStyle name="Comma 7 29" xfId="3341"/>
    <cellStyle name="Comma 7 3" xfId="3342"/>
    <cellStyle name="Comma 7 3 2" xfId="7979"/>
    <cellStyle name="Comma 7 3 3" xfId="7464"/>
    <cellStyle name="Comma 7 3 4" xfId="8331"/>
    <cellStyle name="Comma 7 3 5" xfId="7078"/>
    <cellStyle name="Comma 7 3 6" xfId="8737"/>
    <cellStyle name="Comma 7 30" xfId="3343"/>
    <cellStyle name="Comma 7 31" xfId="3344"/>
    <cellStyle name="Comma 7 32" xfId="3345"/>
    <cellStyle name="Comma 7 32 10" xfId="8738"/>
    <cellStyle name="Comma 7 32 2" xfId="3346"/>
    <cellStyle name="Comma 7 32 3" xfId="3347"/>
    <cellStyle name="Comma 7 32 4" xfId="3348"/>
    <cellStyle name="Comma 7 32 5" xfId="3349"/>
    <cellStyle name="Comma 7 32 6" xfId="7982"/>
    <cellStyle name="Comma 7 32 7" xfId="7461"/>
    <cellStyle name="Comma 7 32 8" xfId="8334"/>
    <cellStyle name="Comma 7 32 9" xfId="7075"/>
    <cellStyle name="Comma 7 33" xfId="3350"/>
    <cellStyle name="Comma 7 34" xfId="3351"/>
    <cellStyle name="Comma 7 34 2" xfId="7988"/>
    <cellStyle name="Comma 7 34 3" xfId="7454"/>
    <cellStyle name="Comma 7 34 4" xfId="8338"/>
    <cellStyle name="Comma 7 34 5" xfId="7073"/>
    <cellStyle name="Comma 7 34 6" xfId="8739"/>
    <cellStyle name="Comma 7 35" xfId="3352"/>
    <cellStyle name="Comma 7 35 2" xfId="7989"/>
    <cellStyle name="Comma 7 35 3" xfId="7451"/>
    <cellStyle name="Comma 7 35 4" xfId="8341"/>
    <cellStyle name="Comma 7 35 5" xfId="7072"/>
    <cellStyle name="Comma 7 35 6" xfId="8740"/>
    <cellStyle name="Comma 7 36" xfId="3353"/>
    <cellStyle name="Comma 7 36 2" xfId="7990"/>
    <cellStyle name="Comma 7 36 3" xfId="7449"/>
    <cellStyle name="Comma 7 36 4" xfId="8343"/>
    <cellStyle name="Comma 7 36 5" xfId="7071"/>
    <cellStyle name="Comma 7 36 6" xfId="8741"/>
    <cellStyle name="Comma 7 4" xfId="3354"/>
    <cellStyle name="Comma 7 4 2" xfId="7991"/>
    <cellStyle name="Comma 7 4 3" xfId="7448"/>
    <cellStyle name="Comma 7 4 4" xfId="8344"/>
    <cellStyle name="Comma 7 4 5" xfId="7070"/>
    <cellStyle name="Comma 7 4 6" xfId="8742"/>
    <cellStyle name="Comma 7 5" xfId="3355"/>
    <cellStyle name="Comma 7 5 2" xfId="7992"/>
    <cellStyle name="Comma 7 5 3" xfId="7447"/>
    <cellStyle name="Comma 7 5 4" xfId="8345"/>
    <cellStyle name="Comma 7 5 5" xfId="7069"/>
    <cellStyle name="Comma 7 5 6" xfId="8743"/>
    <cellStyle name="Comma 7 6" xfId="3356"/>
    <cellStyle name="Comma 7 6 2" xfId="7993"/>
    <cellStyle name="Comma 7 6 3" xfId="7441"/>
    <cellStyle name="Comma 7 6 4" xfId="8351"/>
    <cellStyle name="Comma 7 6 5" xfId="7067"/>
    <cellStyle name="Comma 7 6 6" xfId="8745"/>
    <cellStyle name="Comma 7 7" xfId="3357"/>
    <cellStyle name="Comma 7 7 2" xfId="7994"/>
    <cellStyle name="Comma 7 7 3" xfId="7437"/>
    <cellStyle name="Comma 7 7 4" xfId="8355"/>
    <cellStyle name="Comma 7 7 5" xfId="7064"/>
    <cellStyle name="Comma 7 7 6" xfId="8748"/>
    <cellStyle name="Comma 7 8" xfId="3358"/>
    <cellStyle name="Comma 7 8 2" xfId="7995"/>
    <cellStyle name="Comma 7 8 3" xfId="7434"/>
    <cellStyle name="Comma 7 8 4" xfId="8358"/>
    <cellStyle name="Comma 7 8 5" xfId="7062"/>
    <cellStyle name="Comma 7 8 6" xfId="8750"/>
    <cellStyle name="Comma 7 9" xfId="3359"/>
    <cellStyle name="Comma 7 9 2" xfId="7996"/>
    <cellStyle name="Comma 7 9 3" xfId="7433"/>
    <cellStyle name="Comma 7 9 4" xfId="8392"/>
    <cellStyle name="Comma 7 9 5" xfId="7061"/>
    <cellStyle name="Comma 7 9 6" xfId="8751"/>
    <cellStyle name="Comma 8" xfId="3360"/>
    <cellStyle name="Comma 8 10" xfId="3361"/>
    <cellStyle name="Comma 8 11" xfId="3362"/>
    <cellStyle name="Comma 8 12" xfId="3363"/>
    <cellStyle name="Comma 8 13" xfId="3364"/>
    <cellStyle name="Comma 8 14" xfId="3365"/>
    <cellStyle name="Comma 8 15" xfId="3366"/>
    <cellStyle name="Comma 8 16" xfId="3367"/>
    <cellStyle name="Comma 8 17" xfId="3368"/>
    <cellStyle name="Comma 8 2" xfId="3369"/>
    <cellStyle name="Comma 8 2 10" xfId="3370"/>
    <cellStyle name="Comma 8 2 10 2" xfId="3371"/>
    <cellStyle name="Comma 8 2 10 2 2" xfId="3372"/>
    <cellStyle name="Comma 8 2 11" xfId="3373"/>
    <cellStyle name="Comma 8 2 11 2" xfId="3374"/>
    <cellStyle name="Comma 8 2 11 2 2" xfId="3375"/>
    <cellStyle name="Comma 8 2 12" xfId="3376"/>
    <cellStyle name="Comma 8 2 12 2" xfId="3377"/>
    <cellStyle name="Comma 8 2 12 2 2" xfId="3378"/>
    <cellStyle name="Comma 8 2 13" xfId="3379"/>
    <cellStyle name="Comma 8 2 13 2" xfId="3380"/>
    <cellStyle name="Comma 8 2 13 2 2" xfId="3381"/>
    <cellStyle name="Comma 8 2 14" xfId="3382"/>
    <cellStyle name="Comma 8 2 14 2" xfId="3383"/>
    <cellStyle name="Comma 8 2 14 2 2" xfId="3384"/>
    <cellStyle name="Comma 8 2 15" xfId="3385"/>
    <cellStyle name="Comma 8 2 15 2" xfId="3386"/>
    <cellStyle name="Comma 8 2 15 2 2" xfId="3387"/>
    <cellStyle name="Comma 8 2 16" xfId="3388"/>
    <cellStyle name="Comma 8 2 16 2" xfId="3389"/>
    <cellStyle name="Comma 8 2 16 2 2" xfId="3390"/>
    <cellStyle name="Comma 8 2 17" xfId="3391"/>
    <cellStyle name="Comma 8 2 17 2" xfId="3392"/>
    <cellStyle name="Comma 8 2 17 2 2" xfId="3393"/>
    <cellStyle name="Comma 8 2 18" xfId="3394"/>
    <cellStyle name="Comma 8 2 19" xfId="3395"/>
    <cellStyle name="Comma 8 2 2" xfId="3396"/>
    <cellStyle name="Comma 8 2 2 10" xfId="3397"/>
    <cellStyle name="Comma 8 2 2 11" xfId="3398"/>
    <cellStyle name="Comma 8 2 2 12" xfId="3399"/>
    <cellStyle name="Comma 8 2 2 13" xfId="3400"/>
    <cellStyle name="Comma 8 2 2 14" xfId="3401"/>
    <cellStyle name="Comma 8 2 2 15" xfId="3402"/>
    <cellStyle name="Comma 8 2 2 16" xfId="3403"/>
    <cellStyle name="Comma 8 2 2 17" xfId="3404"/>
    <cellStyle name="Comma 8 2 2 18" xfId="3405"/>
    <cellStyle name="Comma 8 2 2 19" xfId="3406"/>
    <cellStyle name="Comma 8 2 2 2" xfId="3407"/>
    <cellStyle name="Comma 8 2 2 2 2" xfId="3408"/>
    <cellStyle name="Comma 8 2 2 2 3" xfId="3409"/>
    <cellStyle name="Comma 8 2 2 2 4" xfId="3410"/>
    <cellStyle name="Comma 8 2 2 2 5" xfId="3411"/>
    <cellStyle name="Comma 8 2 2 2 6" xfId="3412"/>
    <cellStyle name="Comma 8 2 2 2 7" xfId="3413"/>
    <cellStyle name="Comma 8 2 2 2 8" xfId="3414"/>
    <cellStyle name="Comma 8 2 2 20" xfId="3415"/>
    <cellStyle name="Comma 8 2 2 3" xfId="3416"/>
    <cellStyle name="Comma 8 2 2 4" xfId="3417"/>
    <cellStyle name="Comma 8 2 2 5" xfId="3418"/>
    <cellStyle name="Comma 8 2 2 6" xfId="3419"/>
    <cellStyle name="Comma 8 2 2 7" xfId="3420"/>
    <cellStyle name="Comma 8 2 2 8" xfId="3421"/>
    <cellStyle name="Comma 8 2 2 9" xfId="3422"/>
    <cellStyle name="Comma 8 2 20" xfId="3423"/>
    <cellStyle name="Comma 8 2 21" xfId="3424"/>
    <cellStyle name="Comma 8 2 22" xfId="3425"/>
    <cellStyle name="Comma 8 2 23" xfId="3426"/>
    <cellStyle name="Comma 8 2 24" xfId="3427"/>
    <cellStyle name="Comma 8 2 25" xfId="3428"/>
    <cellStyle name="Comma 8 2 26" xfId="3429"/>
    <cellStyle name="Comma 8 2 27" xfId="3430"/>
    <cellStyle name="Comma 8 2 3" xfId="3431"/>
    <cellStyle name="Comma 8 2 4" xfId="3432"/>
    <cellStyle name="Comma 8 2 5" xfId="3433"/>
    <cellStyle name="Comma 8 2 6" xfId="3434"/>
    <cellStyle name="Comma 8 2 6 2" xfId="3435"/>
    <cellStyle name="Comma 8 2 6 2 2" xfId="3436"/>
    <cellStyle name="Comma 8 2 7" xfId="3437"/>
    <cellStyle name="Comma 8 2 7 2" xfId="3438"/>
    <cellStyle name="Comma 8 2 7 2 2" xfId="3439"/>
    <cellStyle name="Comma 8 2 8" xfId="3440"/>
    <cellStyle name="Comma 8 2 8 2" xfId="3441"/>
    <cellStyle name="Comma 8 2 8 2 2" xfId="3442"/>
    <cellStyle name="Comma 8 2 9" xfId="3443"/>
    <cellStyle name="Comma 8 2 9 2" xfId="3444"/>
    <cellStyle name="Comma 8 2 9 2 2" xfId="3445"/>
    <cellStyle name="Comma 8 3" xfId="3446"/>
    <cellStyle name="Comma 8 3 10" xfId="3447"/>
    <cellStyle name="Comma 8 3 11" xfId="3448"/>
    <cellStyle name="Comma 8 3 12" xfId="3449"/>
    <cellStyle name="Comma 8 3 13" xfId="3450"/>
    <cellStyle name="Comma 8 3 14" xfId="3451"/>
    <cellStyle name="Comma 8 3 2" xfId="3452"/>
    <cellStyle name="Comma 8 3 3" xfId="3453"/>
    <cellStyle name="Comma 8 3 4" xfId="3454"/>
    <cellStyle name="Comma 8 3 5" xfId="3455"/>
    <cellStyle name="Comma 8 3 6" xfId="3456"/>
    <cellStyle name="Comma 8 3 7" xfId="3457"/>
    <cellStyle name="Comma 8 3 8" xfId="3458"/>
    <cellStyle name="Comma 8 3 9" xfId="3459"/>
    <cellStyle name="Comma 8 4" xfId="3460"/>
    <cellStyle name="Comma 8 5" xfId="3461"/>
    <cellStyle name="Comma 8 6" xfId="3462"/>
    <cellStyle name="Comma 8 7" xfId="3463"/>
    <cellStyle name="Comma 8 8" xfId="3464"/>
    <cellStyle name="Comma 8 9" xfId="3465"/>
    <cellStyle name="Comma 9" xfId="3466"/>
    <cellStyle name="Comma 9 10" xfId="3467"/>
    <cellStyle name="Comma 9 10 2" xfId="8089"/>
    <cellStyle name="Comma 9 10 3" xfId="7351"/>
    <cellStyle name="Comma 9 10 4" xfId="8461"/>
    <cellStyle name="Comma 9 10 5" xfId="6955"/>
    <cellStyle name="Comma 9 10 6" xfId="8809"/>
    <cellStyle name="Comma 9 11" xfId="3468"/>
    <cellStyle name="Comma 9 11 2" xfId="8090"/>
    <cellStyle name="Comma 9 11 3" xfId="7350"/>
    <cellStyle name="Comma 9 11 4" xfId="8462"/>
    <cellStyle name="Comma 9 11 5" xfId="6954"/>
    <cellStyle name="Comma 9 11 6" xfId="8810"/>
    <cellStyle name="Comma 9 12" xfId="3469"/>
    <cellStyle name="Comma 9 12 2" xfId="8091"/>
    <cellStyle name="Comma 9 12 3" xfId="7349"/>
    <cellStyle name="Comma 9 12 4" xfId="8463"/>
    <cellStyle name="Comma 9 12 5" xfId="6953"/>
    <cellStyle name="Comma 9 12 6" xfId="8811"/>
    <cellStyle name="Comma 9 13" xfId="3470"/>
    <cellStyle name="Comma 9 13 2" xfId="8092"/>
    <cellStyle name="Comma 9 13 3" xfId="7348"/>
    <cellStyle name="Comma 9 13 4" xfId="8464"/>
    <cellStyle name="Comma 9 13 5" xfId="6952"/>
    <cellStyle name="Comma 9 13 6" xfId="8812"/>
    <cellStyle name="Comma 9 14" xfId="3471"/>
    <cellStyle name="Comma 9 14 2" xfId="8093"/>
    <cellStyle name="Comma 9 14 3" xfId="7347"/>
    <cellStyle name="Comma 9 14 4" xfId="8465"/>
    <cellStyle name="Comma 9 14 5" xfId="6951"/>
    <cellStyle name="Comma 9 14 6" xfId="8813"/>
    <cellStyle name="Comma 9 15" xfId="3472"/>
    <cellStyle name="Comma 9 15 2" xfId="8094"/>
    <cellStyle name="Comma 9 15 3" xfId="7346"/>
    <cellStyle name="Comma 9 15 4" xfId="8466"/>
    <cellStyle name="Comma 9 15 5" xfId="6950"/>
    <cellStyle name="Comma 9 15 6" xfId="8814"/>
    <cellStyle name="Comma 9 16" xfId="3473"/>
    <cellStyle name="Comma 9 16 2" xfId="8095"/>
    <cellStyle name="Comma 9 16 3" xfId="7345"/>
    <cellStyle name="Comma 9 16 4" xfId="8467"/>
    <cellStyle name="Comma 9 16 5" xfId="6949"/>
    <cellStyle name="Comma 9 16 6" xfId="8815"/>
    <cellStyle name="Comma 9 17" xfId="3474"/>
    <cellStyle name="Comma 9 17 2" xfId="8096"/>
    <cellStyle name="Comma 9 17 3" xfId="7344"/>
    <cellStyle name="Comma 9 17 4" xfId="8468"/>
    <cellStyle name="Comma 9 17 5" xfId="6948"/>
    <cellStyle name="Comma 9 17 6" xfId="8816"/>
    <cellStyle name="Comma 9 18" xfId="8088"/>
    <cellStyle name="Comma 9 19" xfId="7352"/>
    <cellStyle name="Comma 9 2" xfId="3475"/>
    <cellStyle name="Comma 9 2 2" xfId="8097"/>
    <cellStyle name="Comma 9 2 3" xfId="7343"/>
    <cellStyle name="Comma 9 2 4" xfId="8469"/>
    <cellStyle name="Comma 9 2 5" xfId="6947"/>
    <cellStyle name="Comma 9 2 6" xfId="8817"/>
    <cellStyle name="Comma 9 20" xfId="8460"/>
    <cellStyle name="Comma 9 21" xfId="6956"/>
    <cellStyle name="Comma 9 22" xfId="8808"/>
    <cellStyle name="Comma 9 3" xfId="3476"/>
    <cellStyle name="Comma 9 3 2" xfId="8098"/>
    <cellStyle name="Comma 9 3 3" xfId="7342"/>
    <cellStyle name="Comma 9 3 4" xfId="8470"/>
    <cellStyle name="Comma 9 3 5" xfId="6946"/>
    <cellStyle name="Comma 9 3 6" xfId="8818"/>
    <cellStyle name="Comma 9 4" xfId="3477"/>
    <cellStyle name="Comma 9 4 2" xfId="8099"/>
    <cellStyle name="Comma 9 4 3" xfId="7341"/>
    <cellStyle name="Comma 9 4 4" xfId="8471"/>
    <cellStyle name="Comma 9 4 5" xfId="6945"/>
    <cellStyle name="Comma 9 4 6" xfId="8819"/>
    <cellStyle name="Comma 9 5" xfId="3478"/>
    <cellStyle name="Comma 9 5 2" xfId="8100"/>
    <cellStyle name="Comma 9 5 3" xfId="7340"/>
    <cellStyle name="Comma 9 5 4" xfId="8472"/>
    <cellStyle name="Comma 9 5 5" xfId="6944"/>
    <cellStyle name="Comma 9 5 6" xfId="8820"/>
    <cellStyle name="Comma 9 6" xfId="3479"/>
    <cellStyle name="Comma 9 6 2" xfId="8101"/>
    <cellStyle name="Comma 9 6 3" xfId="7339"/>
    <cellStyle name="Comma 9 6 4" xfId="8473"/>
    <cellStyle name="Comma 9 6 5" xfId="6943"/>
    <cellStyle name="Comma 9 6 6" xfId="8821"/>
    <cellStyle name="Comma 9 7" xfId="3480"/>
    <cellStyle name="Comma 9 7 2" xfId="8102"/>
    <cellStyle name="Comma 9 7 3" xfId="7338"/>
    <cellStyle name="Comma 9 7 4" xfId="8474"/>
    <cellStyle name="Comma 9 7 5" xfId="6942"/>
    <cellStyle name="Comma 9 7 6" xfId="8822"/>
    <cellStyle name="Comma 9 8" xfId="3481"/>
    <cellStyle name="Comma 9 8 2" xfId="8103"/>
    <cellStyle name="Comma 9 8 3" xfId="7337"/>
    <cellStyle name="Comma 9 8 4" xfId="8475"/>
    <cellStyle name="Comma 9 8 5" xfId="6941"/>
    <cellStyle name="Comma 9 8 6" xfId="8823"/>
    <cellStyle name="Comma 9 9" xfId="3482"/>
    <cellStyle name="Comma 9 9 2" xfId="8104"/>
    <cellStyle name="Comma 9 9 3" xfId="7336"/>
    <cellStyle name="Comma 9 9 4" xfId="8476"/>
    <cellStyle name="Comma 9 9 5" xfId="6940"/>
    <cellStyle name="Comma 9 9 6" xfId="8824"/>
    <cellStyle name="comma zerodec" xfId="3483"/>
    <cellStyle name="comma zerodec 10" xfId="3484"/>
    <cellStyle name="comma zerodec 11" xfId="3485"/>
    <cellStyle name="comma zerodec 12" xfId="3486"/>
    <cellStyle name="comma zerodec 13" xfId="3487"/>
    <cellStyle name="comma zerodec 14" xfId="3488"/>
    <cellStyle name="comma zerodec 15" xfId="3489"/>
    <cellStyle name="comma zerodec 16" xfId="3490"/>
    <cellStyle name="comma zerodec 17" xfId="3491"/>
    <cellStyle name="comma zerodec 18" xfId="3492"/>
    <cellStyle name="comma zerodec 19" xfId="3493"/>
    <cellStyle name="comma zerodec 2" xfId="3494"/>
    <cellStyle name="comma zerodec 20" xfId="3495"/>
    <cellStyle name="comma zerodec 21" xfId="3496"/>
    <cellStyle name="comma zerodec 22" xfId="3497"/>
    <cellStyle name="comma zerodec 23" xfId="3498"/>
    <cellStyle name="comma zerodec 24" xfId="3499"/>
    <cellStyle name="comma zerodec 25" xfId="3500"/>
    <cellStyle name="comma zerodec 26" xfId="3501"/>
    <cellStyle name="comma zerodec 27" xfId="3502"/>
    <cellStyle name="comma zerodec 28" xfId="3503"/>
    <cellStyle name="comma zerodec 29" xfId="3504"/>
    <cellStyle name="comma zerodec 3" xfId="3505"/>
    <cellStyle name="comma zerodec 30" xfId="3506"/>
    <cellStyle name="comma zerodec 31" xfId="3507"/>
    <cellStyle name="comma zerodec 32" xfId="3508"/>
    <cellStyle name="comma zerodec 33" xfId="3509"/>
    <cellStyle name="comma zerodec 4" xfId="3510"/>
    <cellStyle name="comma zerodec 5" xfId="3511"/>
    <cellStyle name="comma zerodec 6" xfId="3512"/>
    <cellStyle name="comma zerodec 7" xfId="3513"/>
    <cellStyle name="comma zerodec 8" xfId="3514"/>
    <cellStyle name="comma zerodec 9" xfId="3515"/>
    <cellStyle name="Comma[0]" xfId="3516"/>
    <cellStyle name="Comma_TMDT-QII.2012" xfId="9497"/>
    <cellStyle name="Comma0" xfId="3517"/>
    <cellStyle name="Comma0 10" xfId="3518"/>
    <cellStyle name="Comma0 10 2" xfId="8128"/>
    <cellStyle name="Comma0 10 3" xfId="7277"/>
    <cellStyle name="Comma0 10 4" xfId="8534"/>
    <cellStyle name="Comma0 10 5" xfId="6883"/>
    <cellStyle name="Comma0 10 6" xfId="8857"/>
    <cellStyle name="Comma0 11" xfId="3519"/>
    <cellStyle name="Comma0 11 2" xfId="8129"/>
    <cellStyle name="Comma0 11 3" xfId="7276"/>
    <cellStyle name="Comma0 11 4" xfId="8535"/>
    <cellStyle name="Comma0 11 5" xfId="6882"/>
    <cellStyle name="Comma0 11 6" xfId="8858"/>
    <cellStyle name="Comma0 12" xfId="3520"/>
    <cellStyle name="Comma0 12 2" xfId="8130"/>
    <cellStyle name="Comma0 12 3" xfId="7275"/>
    <cellStyle name="Comma0 12 4" xfId="8536"/>
    <cellStyle name="Comma0 12 5" xfId="6881"/>
    <cellStyle name="Comma0 12 6" xfId="8859"/>
    <cellStyle name="Comma0 13" xfId="3521"/>
    <cellStyle name="Comma0 13 2" xfId="8131"/>
    <cellStyle name="Comma0 13 3" xfId="7274"/>
    <cellStyle name="Comma0 13 4" xfId="8537"/>
    <cellStyle name="Comma0 13 5" xfId="6880"/>
    <cellStyle name="Comma0 13 6" xfId="8860"/>
    <cellStyle name="Comma0 14" xfId="3522"/>
    <cellStyle name="Comma0 14 2" xfId="8132"/>
    <cellStyle name="Comma0 14 3" xfId="7273"/>
    <cellStyle name="Comma0 14 4" xfId="8538"/>
    <cellStyle name="Comma0 14 5" xfId="6879"/>
    <cellStyle name="Comma0 14 6" xfId="8861"/>
    <cellStyle name="Comma0 15" xfId="3523"/>
    <cellStyle name="Comma0 15 2" xfId="8133"/>
    <cellStyle name="Comma0 15 3" xfId="7272"/>
    <cellStyle name="Comma0 15 4" xfId="8539"/>
    <cellStyle name="Comma0 15 5" xfId="6878"/>
    <cellStyle name="Comma0 15 6" xfId="8862"/>
    <cellStyle name="Comma0 16" xfId="3524"/>
    <cellStyle name="Comma0 16 2" xfId="8134"/>
    <cellStyle name="Comma0 16 3" xfId="7271"/>
    <cellStyle name="Comma0 16 4" xfId="8540"/>
    <cellStyle name="Comma0 16 5" xfId="6877"/>
    <cellStyle name="Comma0 16 6" xfId="8863"/>
    <cellStyle name="Comma0 17" xfId="3525"/>
    <cellStyle name="Comma0 17 2" xfId="8135"/>
    <cellStyle name="Comma0 17 3" xfId="7270"/>
    <cellStyle name="Comma0 17 4" xfId="8541"/>
    <cellStyle name="Comma0 17 5" xfId="6876"/>
    <cellStyle name="Comma0 17 6" xfId="8864"/>
    <cellStyle name="Comma0 18" xfId="3526"/>
    <cellStyle name="Comma0 18 2" xfId="8136"/>
    <cellStyle name="Comma0 18 3" xfId="7269"/>
    <cellStyle name="Comma0 18 4" xfId="8542"/>
    <cellStyle name="Comma0 18 5" xfId="6875"/>
    <cellStyle name="Comma0 18 6" xfId="8865"/>
    <cellStyle name="Comma0 19" xfId="3527"/>
    <cellStyle name="Comma0 19 2" xfId="8137"/>
    <cellStyle name="Comma0 19 3" xfId="7268"/>
    <cellStyle name="Comma0 19 4" xfId="8543"/>
    <cellStyle name="Comma0 19 5" xfId="6874"/>
    <cellStyle name="Comma0 19 6" xfId="8866"/>
    <cellStyle name="Comma0 2" xfId="3528"/>
    <cellStyle name="Comma0 2 2" xfId="8138"/>
    <cellStyle name="Comma0 2 3" xfId="7267"/>
    <cellStyle name="Comma0 2 4" xfId="8544"/>
    <cellStyle name="Comma0 2 5" xfId="6873"/>
    <cellStyle name="Comma0 2 6" xfId="8867"/>
    <cellStyle name="Comma0 20" xfId="3529"/>
    <cellStyle name="Comma0 20 2" xfId="8139"/>
    <cellStyle name="Comma0 20 3" xfId="7266"/>
    <cellStyle name="Comma0 20 4" xfId="8545"/>
    <cellStyle name="Comma0 20 5" xfId="6872"/>
    <cellStyle name="Comma0 20 6" xfId="8868"/>
    <cellStyle name="Comma0 21" xfId="3530"/>
    <cellStyle name="Comma0 21 2" xfId="8140"/>
    <cellStyle name="Comma0 21 3" xfId="7265"/>
    <cellStyle name="Comma0 21 4" xfId="8546"/>
    <cellStyle name="Comma0 21 5" xfId="6871"/>
    <cellStyle name="Comma0 21 6" xfId="8869"/>
    <cellStyle name="Comma0 22" xfId="3531"/>
    <cellStyle name="Comma0 22 2" xfId="8141"/>
    <cellStyle name="Comma0 22 3" xfId="7264"/>
    <cellStyle name="Comma0 22 4" xfId="8547"/>
    <cellStyle name="Comma0 22 5" xfId="6870"/>
    <cellStyle name="Comma0 22 6" xfId="8870"/>
    <cellStyle name="Comma0 23" xfId="3532"/>
    <cellStyle name="Comma0 23 2" xfId="8142"/>
    <cellStyle name="Comma0 23 3" xfId="7263"/>
    <cellStyle name="Comma0 23 4" xfId="8548"/>
    <cellStyle name="Comma0 23 5" xfId="6869"/>
    <cellStyle name="Comma0 23 6" xfId="8871"/>
    <cellStyle name="Comma0 24" xfId="3533"/>
    <cellStyle name="Comma0 24 2" xfId="8143"/>
    <cellStyle name="Comma0 24 3" xfId="7262"/>
    <cellStyle name="Comma0 24 4" xfId="8549"/>
    <cellStyle name="Comma0 24 5" xfId="6868"/>
    <cellStyle name="Comma0 24 6" xfId="8872"/>
    <cellStyle name="Comma0 25" xfId="3534"/>
    <cellStyle name="Comma0 25 2" xfId="8144"/>
    <cellStyle name="Comma0 25 3" xfId="7261"/>
    <cellStyle name="Comma0 25 4" xfId="8550"/>
    <cellStyle name="Comma0 25 5" xfId="6867"/>
    <cellStyle name="Comma0 25 6" xfId="8873"/>
    <cellStyle name="Comma0 26" xfId="3535"/>
    <cellStyle name="Comma0 26 2" xfId="8145"/>
    <cellStyle name="Comma0 26 3" xfId="7260"/>
    <cellStyle name="Comma0 26 4" xfId="8551"/>
    <cellStyle name="Comma0 26 5" xfId="6866"/>
    <cellStyle name="Comma0 26 6" xfId="8874"/>
    <cellStyle name="Comma0 27" xfId="3536"/>
    <cellStyle name="Comma0 27 2" xfId="8146"/>
    <cellStyle name="Comma0 27 3" xfId="7259"/>
    <cellStyle name="Comma0 27 4" xfId="8552"/>
    <cellStyle name="Comma0 27 5" xfId="6865"/>
    <cellStyle name="Comma0 27 6" xfId="8875"/>
    <cellStyle name="Comma0 28" xfId="3537"/>
    <cellStyle name="Comma0 28 2" xfId="8147"/>
    <cellStyle name="Comma0 28 3" xfId="7258"/>
    <cellStyle name="Comma0 28 4" xfId="8553"/>
    <cellStyle name="Comma0 28 5" xfId="6864"/>
    <cellStyle name="Comma0 28 6" xfId="8876"/>
    <cellStyle name="Comma0 29" xfId="3538"/>
    <cellStyle name="Comma0 29 2" xfId="8148"/>
    <cellStyle name="Comma0 29 3" xfId="7257"/>
    <cellStyle name="Comma0 29 4" xfId="8554"/>
    <cellStyle name="Comma0 29 5" xfId="6863"/>
    <cellStyle name="Comma0 29 6" xfId="8877"/>
    <cellStyle name="Comma0 3" xfId="3539"/>
    <cellStyle name="Comma0 3 2" xfId="8149"/>
    <cellStyle name="Comma0 3 3" xfId="7256"/>
    <cellStyle name="Comma0 3 4" xfId="8555"/>
    <cellStyle name="Comma0 3 5" xfId="6862"/>
    <cellStyle name="Comma0 3 6" xfId="8878"/>
    <cellStyle name="Comma0 30" xfId="3540"/>
    <cellStyle name="Comma0 30 2" xfId="8150"/>
    <cellStyle name="Comma0 30 3" xfId="7255"/>
    <cellStyle name="Comma0 30 4" xfId="8556"/>
    <cellStyle name="Comma0 30 5" xfId="6861"/>
    <cellStyle name="Comma0 30 6" xfId="8879"/>
    <cellStyle name="Comma0 31" xfId="3541"/>
    <cellStyle name="Comma0 31 2" xfId="8151"/>
    <cellStyle name="Comma0 31 3" xfId="7254"/>
    <cellStyle name="Comma0 31 4" xfId="8557"/>
    <cellStyle name="Comma0 31 5" xfId="6860"/>
    <cellStyle name="Comma0 31 6" xfId="8880"/>
    <cellStyle name="Comma0 32" xfId="3542"/>
    <cellStyle name="Comma0 32 2" xfId="8152"/>
    <cellStyle name="Comma0 32 3" xfId="7253"/>
    <cellStyle name="Comma0 32 4" xfId="8558"/>
    <cellStyle name="Comma0 32 5" xfId="6859"/>
    <cellStyle name="Comma0 32 6" xfId="8881"/>
    <cellStyle name="Comma0 33" xfId="3543"/>
    <cellStyle name="Comma0 33 2" xfId="8153"/>
    <cellStyle name="Comma0 33 3" xfId="7252"/>
    <cellStyle name="Comma0 33 4" xfId="8559"/>
    <cellStyle name="Comma0 33 5" xfId="6858"/>
    <cellStyle name="Comma0 33 6" xfId="8882"/>
    <cellStyle name="Comma0 34" xfId="8127"/>
    <cellStyle name="Comma0 35" xfId="7278"/>
    <cellStyle name="Comma0 36" xfId="8533"/>
    <cellStyle name="Comma0 37" xfId="6884"/>
    <cellStyle name="Comma0 38" xfId="8856"/>
    <cellStyle name="Comma0 4" xfId="3544"/>
    <cellStyle name="Comma0 4 2" xfId="8154"/>
    <cellStyle name="Comma0 4 3" xfId="7251"/>
    <cellStyle name="Comma0 4 4" xfId="8560"/>
    <cellStyle name="Comma0 4 5" xfId="6857"/>
    <cellStyle name="Comma0 4 6" xfId="8883"/>
    <cellStyle name="Comma0 5" xfId="3545"/>
    <cellStyle name="Comma0 5 2" xfId="8155"/>
    <cellStyle name="Comma0 5 3" xfId="7250"/>
    <cellStyle name="Comma0 5 4" xfId="8561"/>
    <cellStyle name="Comma0 5 5" xfId="6856"/>
    <cellStyle name="Comma0 5 6" xfId="8884"/>
    <cellStyle name="Comma0 6" xfId="3546"/>
    <cellStyle name="Comma0 6 2" xfId="8156"/>
    <cellStyle name="Comma0 6 3" xfId="7249"/>
    <cellStyle name="Comma0 6 4" xfId="8562"/>
    <cellStyle name="Comma0 6 5" xfId="6855"/>
    <cellStyle name="Comma0 6 6" xfId="8885"/>
    <cellStyle name="Comma0 7" xfId="3547"/>
    <cellStyle name="Comma0 7 2" xfId="8157"/>
    <cellStyle name="Comma0 7 3" xfId="7248"/>
    <cellStyle name="Comma0 7 4" xfId="8563"/>
    <cellStyle name="Comma0 7 5" xfId="6854"/>
    <cellStyle name="Comma0 7 6" xfId="8886"/>
    <cellStyle name="Comma0 8" xfId="3548"/>
    <cellStyle name="Comma0 8 2" xfId="8158"/>
    <cellStyle name="Comma0 8 3" xfId="7247"/>
    <cellStyle name="Comma0 8 4" xfId="8564"/>
    <cellStyle name="Comma0 8 5" xfId="6853"/>
    <cellStyle name="Comma0 8 6" xfId="8887"/>
    <cellStyle name="Comma0 9" xfId="3549"/>
    <cellStyle name="Comma0 9 2" xfId="8159"/>
    <cellStyle name="Comma0 9 3" xfId="7246"/>
    <cellStyle name="Comma0 9 4" xfId="8565"/>
    <cellStyle name="Comma0 9 5" xfId="6852"/>
    <cellStyle name="Comma0 9 6" xfId="8888"/>
    <cellStyle name="Copied" xfId="3550"/>
    <cellStyle name="COST1" xfId="3551"/>
    <cellStyle name="Cࡵrrency_Sheet1_PRODUCTĠ" xfId="3552"/>
    <cellStyle name="CT1" xfId="3553"/>
    <cellStyle name="CT2" xfId="3554"/>
    <cellStyle name="CT4" xfId="3555"/>
    <cellStyle name="CT5" xfId="3556"/>
    <cellStyle name="ct7" xfId="3557"/>
    <cellStyle name="ct8" xfId="3558"/>
    <cellStyle name="cth1" xfId="3559"/>
    <cellStyle name="Cthuc" xfId="3560"/>
    <cellStyle name="Cthuc1" xfId="3561"/>
    <cellStyle name="Currency [00]" xfId="3562"/>
    <cellStyle name="Currency0" xfId="3563"/>
    <cellStyle name="Currency0 10" xfId="3564"/>
    <cellStyle name="Currency0 10 2" xfId="8173"/>
    <cellStyle name="Currency0 10 3" xfId="7231"/>
    <cellStyle name="Currency0 10 4" xfId="8580"/>
    <cellStyle name="Currency0 10 5" xfId="6842"/>
    <cellStyle name="Currency0 10 6" xfId="8889"/>
    <cellStyle name="Currency0 11" xfId="3565"/>
    <cellStyle name="Currency0 11 2" xfId="8174"/>
    <cellStyle name="Currency0 11 3" xfId="7230"/>
    <cellStyle name="Currency0 11 4" xfId="8581"/>
    <cellStyle name="Currency0 11 5" xfId="6841"/>
    <cellStyle name="Currency0 11 6" xfId="8890"/>
    <cellStyle name="Currency0 12" xfId="3566"/>
    <cellStyle name="Currency0 12 2" xfId="8175"/>
    <cellStyle name="Currency0 12 3" xfId="7229"/>
    <cellStyle name="Currency0 12 4" xfId="8582"/>
    <cellStyle name="Currency0 12 5" xfId="6840"/>
    <cellStyle name="Currency0 12 6" xfId="8891"/>
    <cellStyle name="Currency0 13" xfId="3567"/>
    <cellStyle name="Currency0 13 2" xfId="8176"/>
    <cellStyle name="Currency0 13 3" xfId="7228"/>
    <cellStyle name="Currency0 13 4" xfId="8583"/>
    <cellStyle name="Currency0 13 5" xfId="6839"/>
    <cellStyle name="Currency0 13 6" xfId="8892"/>
    <cellStyle name="Currency0 14" xfId="3568"/>
    <cellStyle name="Currency0 14 2" xfId="8177"/>
    <cellStyle name="Currency0 14 3" xfId="7227"/>
    <cellStyle name="Currency0 14 4" xfId="8584"/>
    <cellStyle name="Currency0 14 5" xfId="6838"/>
    <cellStyle name="Currency0 14 6" xfId="8893"/>
    <cellStyle name="Currency0 15" xfId="3569"/>
    <cellStyle name="Currency0 15 2" xfId="8178"/>
    <cellStyle name="Currency0 15 3" xfId="7226"/>
    <cellStyle name="Currency0 15 4" xfId="8585"/>
    <cellStyle name="Currency0 15 5" xfId="6837"/>
    <cellStyle name="Currency0 15 6" xfId="8894"/>
    <cellStyle name="Currency0 16" xfId="3570"/>
    <cellStyle name="Currency0 16 2" xfId="8179"/>
    <cellStyle name="Currency0 16 3" xfId="7225"/>
    <cellStyle name="Currency0 16 4" xfId="8586"/>
    <cellStyle name="Currency0 16 5" xfId="6836"/>
    <cellStyle name="Currency0 16 6" xfId="8895"/>
    <cellStyle name="Currency0 17" xfId="3571"/>
    <cellStyle name="Currency0 17 2" xfId="8180"/>
    <cellStyle name="Currency0 17 3" xfId="7224"/>
    <cellStyle name="Currency0 17 4" xfId="8587"/>
    <cellStyle name="Currency0 17 5" xfId="6835"/>
    <cellStyle name="Currency0 17 6" xfId="8896"/>
    <cellStyle name="Currency0 18" xfId="3572"/>
    <cellStyle name="Currency0 18 2" xfId="8181"/>
    <cellStyle name="Currency0 18 3" xfId="7223"/>
    <cellStyle name="Currency0 18 4" xfId="8588"/>
    <cellStyle name="Currency0 18 5" xfId="6834"/>
    <cellStyle name="Currency0 18 6" xfId="8897"/>
    <cellStyle name="Currency0 19" xfId="3573"/>
    <cellStyle name="Currency0 19 2" xfId="8182"/>
    <cellStyle name="Currency0 19 3" xfId="7222"/>
    <cellStyle name="Currency0 19 4" xfId="8589"/>
    <cellStyle name="Currency0 19 5" xfId="6833"/>
    <cellStyle name="Currency0 19 6" xfId="8898"/>
    <cellStyle name="Currency0 2" xfId="3574"/>
    <cellStyle name="Currency0 2 2" xfId="8183"/>
    <cellStyle name="Currency0 2 3" xfId="7221"/>
    <cellStyle name="Currency0 2 4" xfId="8590"/>
    <cellStyle name="Currency0 2 5" xfId="6832"/>
    <cellStyle name="Currency0 2 6" xfId="8899"/>
    <cellStyle name="Currency0 20" xfId="3575"/>
    <cellStyle name="Currency0 20 2" xfId="8184"/>
    <cellStyle name="Currency0 20 3" xfId="7220"/>
    <cellStyle name="Currency0 20 4" xfId="8591"/>
    <cellStyle name="Currency0 20 5" xfId="6831"/>
    <cellStyle name="Currency0 20 6" xfId="8900"/>
    <cellStyle name="Currency0 21" xfId="3576"/>
    <cellStyle name="Currency0 21 2" xfId="8185"/>
    <cellStyle name="Currency0 21 3" xfId="7219"/>
    <cellStyle name="Currency0 21 4" xfId="8592"/>
    <cellStyle name="Currency0 21 5" xfId="6830"/>
    <cellStyle name="Currency0 21 6" xfId="8901"/>
    <cellStyle name="Currency0 22" xfId="3577"/>
    <cellStyle name="Currency0 22 2" xfId="8186"/>
    <cellStyle name="Currency0 22 3" xfId="7218"/>
    <cellStyle name="Currency0 22 4" xfId="8593"/>
    <cellStyle name="Currency0 22 5" xfId="6829"/>
    <cellStyle name="Currency0 22 6" xfId="8902"/>
    <cellStyle name="Currency0 23" xfId="3578"/>
    <cellStyle name="Currency0 23 2" xfId="8187"/>
    <cellStyle name="Currency0 23 3" xfId="7217"/>
    <cellStyle name="Currency0 23 4" xfId="8594"/>
    <cellStyle name="Currency0 23 5" xfId="6828"/>
    <cellStyle name="Currency0 23 6" xfId="8903"/>
    <cellStyle name="Currency0 24" xfId="3579"/>
    <cellStyle name="Currency0 24 2" xfId="8188"/>
    <cellStyle name="Currency0 24 3" xfId="7216"/>
    <cellStyle name="Currency0 24 4" xfId="8595"/>
    <cellStyle name="Currency0 24 5" xfId="6827"/>
    <cellStyle name="Currency0 24 6" xfId="8904"/>
    <cellStyle name="Currency0 25" xfId="3580"/>
    <cellStyle name="Currency0 25 2" xfId="8189"/>
    <cellStyle name="Currency0 25 3" xfId="7215"/>
    <cellStyle name="Currency0 25 4" xfId="8596"/>
    <cellStyle name="Currency0 25 5" xfId="6826"/>
    <cellStyle name="Currency0 25 6" xfId="8905"/>
    <cellStyle name="Currency0 26" xfId="3581"/>
    <cellStyle name="Currency0 26 2" xfId="8190"/>
    <cellStyle name="Currency0 26 3" xfId="7214"/>
    <cellStyle name="Currency0 26 4" xfId="8597"/>
    <cellStyle name="Currency0 26 5" xfId="6825"/>
    <cellStyle name="Currency0 26 6" xfId="8906"/>
    <cellStyle name="Currency0 27" xfId="3582"/>
    <cellStyle name="Currency0 27 2" xfId="8191"/>
    <cellStyle name="Currency0 27 3" xfId="7213"/>
    <cellStyle name="Currency0 27 4" xfId="8598"/>
    <cellStyle name="Currency0 27 5" xfId="6824"/>
    <cellStyle name="Currency0 27 6" xfId="8907"/>
    <cellStyle name="Currency0 28" xfId="3583"/>
    <cellStyle name="Currency0 28 2" xfId="8192"/>
    <cellStyle name="Currency0 28 3" xfId="7212"/>
    <cellStyle name="Currency0 28 4" xfId="8599"/>
    <cellStyle name="Currency0 28 5" xfId="6823"/>
    <cellStyle name="Currency0 28 6" xfId="8908"/>
    <cellStyle name="Currency0 29" xfId="3584"/>
    <cellStyle name="Currency0 3" xfId="3585"/>
    <cellStyle name="Currency0 3 2" xfId="8194"/>
    <cellStyle name="Currency0 3 3" xfId="7210"/>
    <cellStyle name="Currency0 3 4" xfId="8601"/>
    <cellStyle name="Currency0 3 5" xfId="6821"/>
    <cellStyle name="Currency0 3 6" xfId="8909"/>
    <cellStyle name="Currency0 30" xfId="3586"/>
    <cellStyle name="Currency0 31" xfId="3587"/>
    <cellStyle name="Currency0 32" xfId="3588"/>
    <cellStyle name="Currency0 32 10" xfId="8910"/>
    <cellStyle name="Currency0 32 2" xfId="3589"/>
    <cellStyle name="Currency0 32 3" xfId="3590"/>
    <cellStyle name="Currency0 32 4" xfId="3591"/>
    <cellStyle name="Currency0 32 5" xfId="3592"/>
    <cellStyle name="Currency0 32 6" xfId="8197"/>
    <cellStyle name="Currency0 32 7" xfId="7207"/>
    <cellStyle name="Currency0 32 8" xfId="8604"/>
    <cellStyle name="Currency0 32 9" xfId="6818"/>
    <cellStyle name="Currency0 33" xfId="3593"/>
    <cellStyle name="Currency0 34" xfId="3594"/>
    <cellStyle name="Currency0 34 2" xfId="8203"/>
    <cellStyle name="Currency0 34 3" xfId="7201"/>
    <cellStyle name="Currency0 34 4" xfId="8610"/>
    <cellStyle name="Currency0 34 5" xfId="6812"/>
    <cellStyle name="Currency0 34 6" xfId="8911"/>
    <cellStyle name="Currency0 35" xfId="3595"/>
    <cellStyle name="Currency0 35 2" xfId="8204"/>
    <cellStyle name="Currency0 35 3" xfId="7200"/>
    <cellStyle name="Currency0 35 4" xfId="8611"/>
    <cellStyle name="Currency0 35 5" xfId="6811"/>
    <cellStyle name="Currency0 35 6" xfId="8912"/>
    <cellStyle name="Currency0 36" xfId="3596"/>
    <cellStyle name="Currency0 36 2" xfId="8205"/>
    <cellStyle name="Currency0 36 3" xfId="7199"/>
    <cellStyle name="Currency0 36 4" xfId="8612"/>
    <cellStyle name="Currency0 36 5" xfId="6810"/>
    <cellStyle name="Currency0 36 6" xfId="8913"/>
    <cellStyle name="Currency0 4" xfId="3597"/>
    <cellStyle name="Currency0 4 2" xfId="8206"/>
    <cellStyle name="Currency0 4 3" xfId="7198"/>
    <cellStyle name="Currency0 4 4" xfId="8613"/>
    <cellStyle name="Currency0 4 5" xfId="6809"/>
    <cellStyle name="Currency0 4 6" xfId="8914"/>
    <cellStyle name="Currency0 5" xfId="3598"/>
    <cellStyle name="Currency0 5 2" xfId="8207"/>
    <cellStyle name="Currency0 5 3" xfId="7197"/>
    <cellStyle name="Currency0 5 4" xfId="8614"/>
    <cellStyle name="Currency0 5 5" xfId="6808"/>
    <cellStyle name="Currency0 5 6" xfId="8915"/>
    <cellStyle name="Currency0 6" xfId="3599"/>
    <cellStyle name="Currency0 6 2" xfId="8208"/>
    <cellStyle name="Currency0 6 3" xfId="7196"/>
    <cellStyle name="Currency0 6 4" xfId="8615"/>
    <cellStyle name="Currency0 6 5" xfId="6807"/>
    <cellStyle name="Currency0 6 6" xfId="8916"/>
    <cellStyle name="Currency0 7" xfId="3600"/>
    <cellStyle name="Currency0 7 2" xfId="8209"/>
    <cellStyle name="Currency0 7 3" xfId="7195"/>
    <cellStyle name="Currency0 7 4" xfId="8616"/>
    <cellStyle name="Currency0 7 5" xfId="6806"/>
    <cellStyle name="Currency0 7 6" xfId="8917"/>
    <cellStyle name="Currency0 8" xfId="3601"/>
    <cellStyle name="Currency0 8 2" xfId="8210"/>
    <cellStyle name="Currency0 8 3" xfId="7194"/>
    <cellStyle name="Currency0 8 4" xfId="8617"/>
    <cellStyle name="Currency0 8 5" xfId="6805"/>
    <cellStyle name="Currency0 8 6" xfId="8918"/>
    <cellStyle name="Currency0 9" xfId="3602"/>
    <cellStyle name="Currency0 9 2" xfId="8211"/>
    <cellStyle name="Currency0 9 3" xfId="7193"/>
    <cellStyle name="Currency0 9 4" xfId="8618"/>
    <cellStyle name="Currency0 9 5" xfId="6804"/>
    <cellStyle name="Currency0 9 6" xfId="8919"/>
    <cellStyle name="Currency1" xfId="3603"/>
    <cellStyle name="Currency1 10" xfId="8920"/>
    <cellStyle name="Currency1 2" xfId="3604"/>
    <cellStyle name="Currency1 2 2" xfId="8213"/>
    <cellStyle name="Currency1 2 3" xfId="7191"/>
    <cellStyle name="Currency1 2 4" xfId="8620"/>
    <cellStyle name="Currency1 2 5" xfId="6802"/>
    <cellStyle name="Currency1 2 6" xfId="8921"/>
    <cellStyle name="Currency1 3" xfId="3605"/>
    <cellStyle name="Currency1 3 2" xfId="8214"/>
    <cellStyle name="Currency1 3 3" xfId="7190"/>
    <cellStyle name="Currency1 3 4" xfId="8621"/>
    <cellStyle name="Currency1 3 5" xfId="6801"/>
    <cellStyle name="Currency1 3 6" xfId="8922"/>
    <cellStyle name="Currency1 4" xfId="3606"/>
    <cellStyle name="Currency1 4 2" xfId="8215"/>
    <cellStyle name="Currency1 4 3" xfId="7189"/>
    <cellStyle name="Currency1 4 4" xfId="8622"/>
    <cellStyle name="Currency1 4 5" xfId="6800"/>
    <cellStyle name="Currency1 4 6" xfId="8923"/>
    <cellStyle name="Currency1 5" xfId="3607"/>
    <cellStyle name="Currency1 5 2" xfId="8216"/>
    <cellStyle name="Currency1 5 3" xfId="7188"/>
    <cellStyle name="Currency1 5 4" xfId="8623"/>
    <cellStyle name="Currency1 5 5" xfId="6799"/>
    <cellStyle name="Currency1 5 6" xfId="8924"/>
    <cellStyle name="Currency1 6" xfId="8212"/>
    <cellStyle name="Currency1 7" xfId="7192"/>
    <cellStyle name="Currency1 8" xfId="8619"/>
    <cellStyle name="Currency1 9" xfId="6803"/>
    <cellStyle name="d" xfId="3608"/>
    <cellStyle name="d%" xfId="3609"/>
    <cellStyle name="d1" xfId="3610"/>
    <cellStyle name="Date" xfId="3611"/>
    <cellStyle name="Date 10" xfId="3612"/>
    <cellStyle name="Date 10 2" xfId="8221"/>
    <cellStyle name="Date 10 3" xfId="7183"/>
    <cellStyle name="Date 10 4" xfId="8628"/>
    <cellStyle name="Date 10 5" xfId="6794"/>
    <cellStyle name="Date 10 6" xfId="8926"/>
    <cellStyle name="Date 11" xfId="3613"/>
    <cellStyle name="Date 11 2" xfId="8222"/>
    <cellStyle name="Date 11 3" xfId="7182"/>
    <cellStyle name="Date 11 4" xfId="8629"/>
    <cellStyle name="Date 11 5" xfId="6793"/>
    <cellStyle name="Date 11 6" xfId="8927"/>
    <cellStyle name="Date 12" xfId="3614"/>
    <cellStyle name="Date 12 2" xfId="8223"/>
    <cellStyle name="Date 12 3" xfId="7181"/>
    <cellStyle name="Date 12 4" xfId="8630"/>
    <cellStyle name="Date 12 5" xfId="6792"/>
    <cellStyle name="Date 12 6" xfId="8928"/>
    <cellStyle name="Date 13" xfId="3615"/>
    <cellStyle name="Date 13 2" xfId="8224"/>
    <cellStyle name="Date 13 3" xfId="7180"/>
    <cellStyle name="Date 13 4" xfId="8631"/>
    <cellStyle name="Date 13 5" xfId="6791"/>
    <cellStyle name="Date 13 6" xfId="8929"/>
    <cellStyle name="Date 14" xfId="3616"/>
    <cellStyle name="Date 14 2" xfId="8225"/>
    <cellStyle name="Date 14 3" xfId="7179"/>
    <cellStyle name="Date 14 4" xfId="8632"/>
    <cellStyle name="Date 14 5" xfId="6790"/>
    <cellStyle name="Date 14 6" xfId="8930"/>
    <cellStyle name="Date 15" xfId="3617"/>
    <cellStyle name="Date 15 2" xfId="8226"/>
    <cellStyle name="Date 15 3" xfId="7178"/>
    <cellStyle name="Date 15 4" xfId="8633"/>
    <cellStyle name="Date 15 5" xfId="6789"/>
    <cellStyle name="Date 15 6" xfId="8931"/>
    <cellStyle name="Date 16" xfId="3618"/>
    <cellStyle name="Date 16 2" xfId="8227"/>
    <cellStyle name="Date 16 3" xfId="7177"/>
    <cellStyle name="Date 16 4" xfId="8634"/>
    <cellStyle name="Date 16 5" xfId="6788"/>
    <cellStyle name="Date 16 6" xfId="8932"/>
    <cellStyle name="Date 17" xfId="3619"/>
    <cellStyle name="Date 17 2" xfId="8228"/>
    <cellStyle name="Date 17 3" xfId="7176"/>
    <cellStyle name="Date 17 4" xfId="8635"/>
    <cellStyle name="Date 17 5" xfId="6787"/>
    <cellStyle name="Date 17 6" xfId="8933"/>
    <cellStyle name="Date 18" xfId="3620"/>
    <cellStyle name="Date 18 2" xfId="8229"/>
    <cellStyle name="Date 18 3" xfId="7175"/>
    <cellStyle name="Date 18 4" xfId="8636"/>
    <cellStyle name="Date 18 5" xfId="6786"/>
    <cellStyle name="Date 18 6" xfId="8934"/>
    <cellStyle name="Date 19" xfId="3621"/>
    <cellStyle name="Date 19 2" xfId="8230"/>
    <cellStyle name="Date 19 3" xfId="7174"/>
    <cellStyle name="Date 19 4" xfId="8637"/>
    <cellStyle name="Date 19 5" xfId="6785"/>
    <cellStyle name="Date 19 6" xfId="8935"/>
    <cellStyle name="Date 2" xfId="3622"/>
    <cellStyle name="Date 2 2" xfId="8231"/>
    <cellStyle name="Date 2 3" xfId="7173"/>
    <cellStyle name="Date 2 4" xfId="8638"/>
    <cellStyle name="Date 2 5" xfId="6784"/>
    <cellStyle name="Date 2 6" xfId="8936"/>
    <cellStyle name="Date 20" xfId="3623"/>
    <cellStyle name="Date 20 2" xfId="8232"/>
    <cellStyle name="Date 20 3" xfId="7172"/>
    <cellStyle name="Date 20 4" xfId="8639"/>
    <cellStyle name="Date 20 5" xfId="6783"/>
    <cellStyle name="Date 20 6" xfId="8937"/>
    <cellStyle name="Date 21" xfId="3624"/>
    <cellStyle name="Date 21 2" xfId="8233"/>
    <cellStyle name="Date 21 3" xfId="7171"/>
    <cellStyle name="Date 21 4" xfId="8640"/>
    <cellStyle name="Date 21 5" xfId="6782"/>
    <cellStyle name="Date 21 6" xfId="8938"/>
    <cellStyle name="Date 22" xfId="3625"/>
    <cellStyle name="Date 22 2" xfId="8234"/>
    <cellStyle name="Date 22 3" xfId="7170"/>
    <cellStyle name="Date 22 4" xfId="8641"/>
    <cellStyle name="Date 22 5" xfId="6781"/>
    <cellStyle name="Date 22 6" xfId="8939"/>
    <cellStyle name="Date 23" xfId="3626"/>
    <cellStyle name="Date 23 2" xfId="8235"/>
    <cellStyle name="Date 23 3" xfId="7169"/>
    <cellStyle name="Date 23 4" xfId="8642"/>
    <cellStyle name="Date 23 5" xfId="6780"/>
    <cellStyle name="Date 23 6" xfId="8940"/>
    <cellStyle name="Date 24" xfId="3627"/>
    <cellStyle name="Date 24 2" xfId="8236"/>
    <cellStyle name="Date 24 3" xfId="7168"/>
    <cellStyle name="Date 24 4" xfId="8643"/>
    <cellStyle name="Date 24 5" xfId="6779"/>
    <cellStyle name="Date 24 6" xfId="8941"/>
    <cellStyle name="Date 25" xfId="3628"/>
    <cellStyle name="Date 25 2" xfId="8237"/>
    <cellStyle name="Date 25 3" xfId="7167"/>
    <cellStyle name="Date 25 4" xfId="8644"/>
    <cellStyle name="Date 25 5" xfId="6778"/>
    <cellStyle name="Date 25 6" xfId="8942"/>
    <cellStyle name="Date 26" xfId="3629"/>
    <cellStyle name="Date 26 2" xfId="8238"/>
    <cellStyle name="Date 26 3" xfId="7166"/>
    <cellStyle name="Date 26 4" xfId="8645"/>
    <cellStyle name="Date 26 5" xfId="6777"/>
    <cellStyle name="Date 26 6" xfId="8943"/>
    <cellStyle name="Date 27" xfId="3630"/>
    <cellStyle name="Date 27 2" xfId="8239"/>
    <cellStyle name="Date 27 3" xfId="7165"/>
    <cellStyle name="Date 27 4" xfId="8646"/>
    <cellStyle name="Date 27 5" xfId="6776"/>
    <cellStyle name="Date 27 6" xfId="8944"/>
    <cellStyle name="Date 28" xfId="3631"/>
    <cellStyle name="Date 28 2" xfId="8240"/>
    <cellStyle name="Date 28 3" xfId="7164"/>
    <cellStyle name="Date 28 4" xfId="8647"/>
    <cellStyle name="Date 28 5" xfId="6775"/>
    <cellStyle name="Date 28 6" xfId="8945"/>
    <cellStyle name="Date 29" xfId="3632"/>
    <cellStyle name="Date 29 2" xfId="8241"/>
    <cellStyle name="Date 29 3" xfId="7163"/>
    <cellStyle name="Date 29 4" xfId="8648"/>
    <cellStyle name="Date 29 5" xfId="6774"/>
    <cellStyle name="Date 29 6" xfId="8946"/>
    <cellStyle name="Date 3" xfId="3633"/>
    <cellStyle name="Date 3 2" xfId="8242"/>
    <cellStyle name="Date 3 3" xfId="7162"/>
    <cellStyle name="Date 3 4" xfId="8649"/>
    <cellStyle name="Date 3 5" xfId="6773"/>
    <cellStyle name="Date 3 6" xfId="8947"/>
    <cellStyle name="Date 30" xfId="3634"/>
    <cellStyle name="Date 30 2" xfId="8243"/>
    <cellStyle name="Date 30 3" xfId="7161"/>
    <cellStyle name="Date 30 4" xfId="8650"/>
    <cellStyle name="Date 30 5" xfId="6772"/>
    <cellStyle name="Date 30 6" xfId="8948"/>
    <cellStyle name="Date 31" xfId="3635"/>
    <cellStyle name="Date 31 2" xfId="8244"/>
    <cellStyle name="Date 31 3" xfId="7160"/>
    <cellStyle name="Date 31 4" xfId="8651"/>
    <cellStyle name="Date 31 5" xfId="6771"/>
    <cellStyle name="Date 31 6" xfId="8949"/>
    <cellStyle name="Date 32" xfId="3636"/>
    <cellStyle name="Date 32 2" xfId="8245"/>
    <cellStyle name="Date 32 3" xfId="7159"/>
    <cellStyle name="Date 32 4" xfId="8652"/>
    <cellStyle name="Date 32 5" xfId="6770"/>
    <cellStyle name="Date 32 6" xfId="8950"/>
    <cellStyle name="Date 33" xfId="3637"/>
    <cellStyle name="Date 33 2" xfId="8246"/>
    <cellStyle name="Date 33 3" xfId="7158"/>
    <cellStyle name="Date 33 4" xfId="8653"/>
    <cellStyle name="Date 33 5" xfId="6769"/>
    <cellStyle name="Date 33 6" xfId="8951"/>
    <cellStyle name="Date 34" xfId="8220"/>
    <cellStyle name="Date 35" xfId="7184"/>
    <cellStyle name="Date 36" xfId="8627"/>
    <cellStyle name="Date 37" xfId="6795"/>
    <cellStyle name="Date 38" xfId="8925"/>
    <cellStyle name="Date 4" xfId="3638"/>
    <cellStyle name="Date 4 2" xfId="8247"/>
    <cellStyle name="Date 4 3" xfId="7157"/>
    <cellStyle name="Date 4 4" xfId="8654"/>
    <cellStyle name="Date 4 5" xfId="6768"/>
    <cellStyle name="Date 4 6" xfId="8952"/>
    <cellStyle name="Date 5" xfId="3639"/>
    <cellStyle name="Date 5 2" xfId="8248"/>
    <cellStyle name="Date 5 3" xfId="7156"/>
    <cellStyle name="Date 5 4" xfId="8655"/>
    <cellStyle name="Date 5 5" xfId="6767"/>
    <cellStyle name="Date 5 6" xfId="8953"/>
    <cellStyle name="Date 6" xfId="3640"/>
    <cellStyle name="Date 6 2" xfId="8249"/>
    <cellStyle name="Date 6 3" xfId="7155"/>
    <cellStyle name="Date 6 4" xfId="8656"/>
    <cellStyle name="Date 6 5" xfId="6766"/>
    <cellStyle name="Date 6 6" xfId="8954"/>
    <cellStyle name="Date 7" xfId="3641"/>
    <cellStyle name="Date 7 2" xfId="8250"/>
    <cellStyle name="Date 7 3" xfId="7154"/>
    <cellStyle name="Date 7 4" xfId="8657"/>
    <cellStyle name="Date 7 5" xfId="6765"/>
    <cellStyle name="Date 7 6" xfId="8955"/>
    <cellStyle name="Date 8" xfId="3642"/>
    <cellStyle name="Date 8 2" xfId="8251"/>
    <cellStyle name="Date 8 3" xfId="7153"/>
    <cellStyle name="Date 8 4" xfId="8658"/>
    <cellStyle name="Date 8 5" xfId="6764"/>
    <cellStyle name="Date 8 6" xfId="8956"/>
    <cellStyle name="Date 9" xfId="3643"/>
    <cellStyle name="Date 9 2" xfId="8252"/>
    <cellStyle name="Date 9 3" xfId="7152"/>
    <cellStyle name="Date 9 4" xfId="8659"/>
    <cellStyle name="Date 9 5" xfId="6763"/>
    <cellStyle name="Date 9 6" xfId="8957"/>
    <cellStyle name="Date Short" xfId="3644"/>
    <cellStyle name="daude" xfId="3645"/>
    <cellStyle name="ddmmyy" xfId="3646"/>
    <cellStyle name="Dezimal [0]_01379-KDF" xfId="3647"/>
    <cellStyle name="Dezimal_01379-KDF" xfId="3648"/>
    <cellStyle name="Dollar (zero dec)" xfId="3649"/>
    <cellStyle name="Dollar (zero dec) 10" xfId="8958"/>
    <cellStyle name="Dollar (zero dec) 2" xfId="3650"/>
    <cellStyle name="Dollar (zero dec) 2 2" xfId="8257"/>
    <cellStyle name="Dollar (zero dec) 2 3" xfId="7147"/>
    <cellStyle name="Dollar (zero dec) 2 4" xfId="8664"/>
    <cellStyle name="Dollar (zero dec) 2 5" xfId="6759"/>
    <cellStyle name="Dollar (zero dec) 2 6" xfId="8959"/>
    <cellStyle name="Dollar (zero dec) 3" xfId="3651"/>
    <cellStyle name="Dollar (zero dec) 3 2" xfId="8258"/>
    <cellStyle name="Dollar (zero dec) 3 3" xfId="7146"/>
    <cellStyle name="Dollar (zero dec) 3 4" xfId="8665"/>
    <cellStyle name="Dollar (zero dec) 3 5" xfId="6758"/>
    <cellStyle name="Dollar (zero dec) 3 6" xfId="8960"/>
    <cellStyle name="Dollar (zero dec) 4" xfId="3652"/>
    <cellStyle name="Dollar (zero dec) 4 2" xfId="8259"/>
    <cellStyle name="Dollar (zero dec) 4 3" xfId="7145"/>
    <cellStyle name="Dollar (zero dec) 4 4" xfId="8666"/>
    <cellStyle name="Dollar (zero dec) 4 5" xfId="6757"/>
    <cellStyle name="Dollar (zero dec) 4 6" xfId="8961"/>
    <cellStyle name="Dollar (zero dec) 5" xfId="3653"/>
    <cellStyle name="Dollar (zero dec) 5 2" xfId="8260"/>
    <cellStyle name="Dollar (zero dec) 5 3" xfId="7144"/>
    <cellStyle name="Dollar (zero dec) 5 4" xfId="8667"/>
    <cellStyle name="Dollar (zero dec) 5 5" xfId="6756"/>
    <cellStyle name="Dollar (zero dec) 5 6" xfId="8962"/>
    <cellStyle name="Dollar (zero dec) 6" xfId="8256"/>
    <cellStyle name="Dollar (zero dec) 7" xfId="7148"/>
    <cellStyle name="Dollar (zero dec) 8" xfId="8663"/>
    <cellStyle name="Dollar (zero dec) 9" xfId="6760"/>
    <cellStyle name="Dung" xfId="3654"/>
    <cellStyle name="Dung 10" xfId="3655"/>
    <cellStyle name="Dung 11" xfId="3656"/>
    <cellStyle name="Dung 12" xfId="3657"/>
    <cellStyle name="Dung 13" xfId="3658"/>
    <cellStyle name="Dung 14" xfId="3659"/>
    <cellStyle name="Dung 15" xfId="3660"/>
    <cellStyle name="Dung 16" xfId="3661"/>
    <cellStyle name="Dung 17" xfId="3662"/>
    <cellStyle name="Dung 18" xfId="3663"/>
    <cellStyle name="Dung 19" xfId="3664"/>
    <cellStyle name="Dung 2" xfId="3665"/>
    <cellStyle name="Dung 20" xfId="3666"/>
    <cellStyle name="Dung 21" xfId="3667"/>
    <cellStyle name="Dung 22" xfId="3668"/>
    <cellStyle name="Dung 23" xfId="3669"/>
    <cellStyle name="Dung 24" xfId="3670"/>
    <cellStyle name="Dung 25" xfId="3671"/>
    <cellStyle name="Dung 26" xfId="3672"/>
    <cellStyle name="Dung 27" xfId="3673"/>
    <cellStyle name="Dung 28" xfId="3674"/>
    <cellStyle name="Dung 29" xfId="3675"/>
    <cellStyle name="Dung 3" xfId="3676"/>
    <cellStyle name="Dung 30" xfId="3677"/>
    <cellStyle name="Dung 31" xfId="3678"/>
    <cellStyle name="Dung 32" xfId="3679"/>
    <cellStyle name="Dung 33" xfId="3680"/>
    <cellStyle name="Dung 4" xfId="3681"/>
    <cellStyle name="Dung 5" xfId="3682"/>
    <cellStyle name="Dung 6" xfId="3683"/>
    <cellStyle name="Dung 7" xfId="3684"/>
    <cellStyle name="Dung 8" xfId="3685"/>
    <cellStyle name="Dung 9" xfId="3686"/>
    <cellStyle name="e" xfId="3687"/>
    <cellStyle name="eeee" xfId="3688"/>
    <cellStyle name="Emphasis 1" xfId="3689"/>
    <cellStyle name="Emphasis 2" xfId="3690"/>
    <cellStyle name="Emphasis 3" xfId="3691"/>
    <cellStyle name="Enter Currency (0)" xfId="3692"/>
    <cellStyle name="Enter Currency (2)" xfId="3693"/>
    <cellStyle name="Enter Units (0)" xfId="3694"/>
    <cellStyle name="Enter Units (1)" xfId="3695"/>
    <cellStyle name="Enter Units (2)" xfId="3696"/>
    <cellStyle name="Entered" xfId="3697"/>
    <cellStyle name="entry" xfId="3698"/>
    <cellStyle name="Euro" xfId="3699"/>
    <cellStyle name="Euro 10" xfId="3700"/>
    <cellStyle name="Euro 11" xfId="3701"/>
    <cellStyle name="Euro 12" xfId="3702"/>
    <cellStyle name="Euro 13" xfId="3703"/>
    <cellStyle name="Euro 14" xfId="3704"/>
    <cellStyle name="Euro 15" xfId="3705"/>
    <cellStyle name="Euro 16" xfId="3706"/>
    <cellStyle name="Euro 17" xfId="3707"/>
    <cellStyle name="Euro 18" xfId="3708"/>
    <cellStyle name="Euro 19" xfId="3709"/>
    <cellStyle name="Euro 2" xfId="3710"/>
    <cellStyle name="Euro 20" xfId="3711"/>
    <cellStyle name="Euro 21" xfId="3712"/>
    <cellStyle name="Euro 22" xfId="3713"/>
    <cellStyle name="Euro 23" xfId="3714"/>
    <cellStyle name="Euro 24" xfId="3715"/>
    <cellStyle name="Euro 25" xfId="3716"/>
    <cellStyle name="Euro 26" xfId="3717"/>
    <cellStyle name="Euro 27" xfId="3718"/>
    <cellStyle name="Euro 28" xfId="3719"/>
    <cellStyle name="Euro 29" xfId="3720"/>
    <cellStyle name="Euro 3" xfId="3721"/>
    <cellStyle name="Euro 30" xfId="3722"/>
    <cellStyle name="Euro 31" xfId="3723"/>
    <cellStyle name="Euro 32" xfId="3724"/>
    <cellStyle name="Euro 33" xfId="3725"/>
    <cellStyle name="Euro 4" xfId="3726"/>
    <cellStyle name="Euro 5" xfId="3727"/>
    <cellStyle name="Euro 6" xfId="3728"/>
    <cellStyle name="Euro 7" xfId="3729"/>
    <cellStyle name="Euro 8" xfId="3730"/>
    <cellStyle name="Euro 9" xfId="3731"/>
    <cellStyle name="Explanatory Text 2" xfId="3732"/>
    <cellStyle name="Explanatory Text 2 2" xfId="3733"/>
    <cellStyle name="Explanatory Text 2 3" xfId="3734"/>
    <cellStyle name="Explanatory Text 2 4" xfId="3735"/>
    <cellStyle name="Explanatory Text 3" xfId="3736"/>
    <cellStyle name="Explanatory Text 3 2" xfId="3737"/>
    <cellStyle name="Explanatory Text 3 3" xfId="3738"/>
    <cellStyle name="Explanatory Text 3 4" xfId="3739"/>
    <cellStyle name="Explanatory Text 4" xfId="3740"/>
    <cellStyle name="Explanatory Text 4 2" xfId="3741"/>
    <cellStyle name="Explanatory Text 4 3" xfId="3742"/>
    <cellStyle name="Explanatory Text 4 4" xfId="3743"/>
    <cellStyle name="Explanatory Text 5" xfId="3744"/>
    <cellStyle name="Explanatory Text 5 2" xfId="3745"/>
    <cellStyle name="Explanatory Text 5 3" xfId="3746"/>
    <cellStyle name="Explanatory Text 5 4" xfId="3747"/>
    <cellStyle name="Explanatory Text 6" xfId="3748"/>
    <cellStyle name="Explanatory Text 6 2" xfId="3749"/>
    <cellStyle name="Explanatory Text 6 3" xfId="3750"/>
    <cellStyle name="Explanatory Text 6 4" xfId="3751"/>
    <cellStyle name="Explanatory Text 7" xfId="3752"/>
    <cellStyle name="Explanatory Text 7 2" xfId="3753"/>
    <cellStyle name="Explanatory Text 7 3" xfId="3754"/>
    <cellStyle name="Explanatory Text 7 4" xfId="3755"/>
    <cellStyle name="f" xfId="3756"/>
    <cellStyle name="Fixed" xfId="3757"/>
    <cellStyle name="Fixed 10" xfId="3758"/>
    <cellStyle name="Fixed 10 2" xfId="8360"/>
    <cellStyle name="Fixed 10 3" xfId="7047"/>
    <cellStyle name="Fixed 10 4" xfId="8760"/>
    <cellStyle name="Fixed 10 5" xfId="6715"/>
    <cellStyle name="Fixed 10 6" xfId="8965"/>
    <cellStyle name="Fixed 11" xfId="3759"/>
    <cellStyle name="Fixed 11 2" xfId="8361"/>
    <cellStyle name="Fixed 11 3" xfId="7046"/>
    <cellStyle name="Fixed 11 4" xfId="8761"/>
    <cellStyle name="Fixed 11 5" xfId="6714"/>
    <cellStyle name="Fixed 11 6" xfId="8966"/>
    <cellStyle name="Fixed 12" xfId="3760"/>
    <cellStyle name="Fixed 12 2" xfId="8362"/>
    <cellStyle name="Fixed 12 3" xfId="7045"/>
    <cellStyle name="Fixed 12 4" xfId="8762"/>
    <cellStyle name="Fixed 12 5" xfId="6713"/>
    <cellStyle name="Fixed 12 6" xfId="8967"/>
    <cellStyle name="Fixed 13" xfId="3761"/>
    <cellStyle name="Fixed 13 2" xfId="8363"/>
    <cellStyle name="Fixed 13 3" xfId="7044"/>
    <cellStyle name="Fixed 13 4" xfId="8763"/>
    <cellStyle name="Fixed 13 5" xfId="6712"/>
    <cellStyle name="Fixed 13 6" xfId="8968"/>
    <cellStyle name="Fixed 14" xfId="3762"/>
    <cellStyle name="Fixed 14 2" xfId="8364"/>
    <cellStyle name="Fixed 14 3" xfId="7043"/>
    <cellStyle name="Fixed 14 4" xfId="8764"/>
    <cellStyle name="Fixed 14 5" xfId="6711"/>
    <cellStyle name="Fixed 14 6" xfId="8969"/>
    <cellStyle name="Fixed 15" xfId="3763"/>
    <cellStyle name="Fixed 15 2" xfId="8365"/>
    <cellStyle name="Fixed 15 3" xfId="7042"/>
    <cellStyle name="Fixed 15 4" xfId="8765"/>
    <cellStyle name="Fixed 15 5" xfId="6710"/>
    <cellStyle name="Fixed 15 6" xfId="8970"/>
    <cellStyle name="Fixed 16" xfId="3764"/>
    <cellStyle name="Fixed 16 2" xfId="8366"/>
    <cellStyle name="Fixed 16 3" xfId="7041"/>
    <cellStyle name="Fixed 16 4" xfId="8766"/>
    <cellStyle name="Fixed 16 5" xfId="6709"/>
    <cellStyle name="Fixed 16 6" xfId="8971"/>
    <cellStyle name="Fixed 17" xfId="3765"/>
    <cellStyle name="Fixed 17 2" xfId="8367"/>
    <cellStyle name="Fixed 17 3" xfId="7040"/>
    <cellStyle name="Fixed 17 4" xfId="8767"/>
    <cellStyle name="Fixed 17 5" xfId="6708"/>
    <cellStyle name="Fixed 17 6" xfId="8972"/>
    <cellStyle name="Fixed 18" xfId="3766"/>
    <cellStyle name="Fixed 18 2" xfId="8368"/>
    <cellStyle name="Fixed 18 3" xfId="7039"/>
    <cellStyle name="Fixed 18 4" xfId="8768"/>
    <cellStyle name="Fixed 18 5" xfId="6707"/>
    <cellStyle name="Fixed 18 6" xfId="8973"/>
    <cellStyle name="Fixed 19" xfId="3767"/>
    <cellStyle name="Fixed 19 2" xfId="8369"/>
    <cellStyle name="Fixed 19 3" xfId="7038"/>
    <cellStyle name="Fixed 19 4" xfId="8769"/>
    <cellStyle name="Fixed 19 5" xfId="6706"/>
    <cellStyle name="Fixed 19 6" xfId="8974"/>
    <cellStyle name="Fixed 2" xfId="3768"/>
    <cellStyle name="Fixed 2 2" xfId="8370"/>
    <cellStyle name="Fixed 2 3" xfId="7037"/>
    <cellStyle name="Fixed 2 4" xfId="8770"/>
    <cellStyle name="Fixed 2 5" xfId="6705"/>
    <cellStyle name="Fixed 2 6" xfId="8975"/>
    <cellStyle name="Fixed 20" xfId="3769"/>
    <cellStyle name="Fixed 20 2" xfId="8371"/>
    <cellStyle name="Fixed 20 3" xfId="7036"/>
    <cellStyle name="Fixed 20 4" xfId="8771"/>
    <cellStyle name="Fixed 20 5" xfId="6704"/>
    <cellStyle name="Fixed 20 6" xfId="8976"/>
    <cellStyle name="Fixed 21" xfId="3770"/>
    <cellStyle name="Fixed 21 2" xfId="8372"/>
    <cellStyle name="Fixed 21 3" xfId="7035"/>
    <cellStyle name="Fixed 21 4" xfId="8772"/>
    <cellStyle name="Fixed 21 5" xfId="6703"/>
    <cellStyle name="Fixed 21 6" xfId="8977"/>
    <cellStyle name="Fixed 22" xfId="3771"/>
    <cellStyle name="Fixed 22 2" xfId="8373"/>
    <cellStyle name="Fixed 22 3" xfId="7034"/>
    <cellStyle name="Fixed 22 4" xfId="8773"/>
    <cellStyle name="Fixed 22 5" xfId="6702"/>
    <cellStyle name="Fixed 22 6" xfId="8978"/>
    <cellStyle name="Fixed 23" xfId="3772"/>
    <cellStyle name="Fixed 23 2" xfId="8374"/>
    <cellStyle name="Fixed 23 3" xfId="7033"/>
    <cellStyle name="Fixed 23 4" xfId="8774"/>
    <cellStyle name="Fixed 23 5" xfId="6701"/>
    <cellStyle name="Fixed 23 6" xfId="8979"/>
    <cellStyle name="Fixed 24" xfId="3773"/>
    <cellStyle name="Fixed 24 2" xfId="8375"/>
    <cellStyle name="Fixed 24 3" xfId="7032"/>
    <cellStyle name="Fixed 24 4" xfId="8775"/>
    <cellStyle name="Fixed 24 5" xfId="6700"/>
    <cellStyle name="Fixed 24 6" xfId="8980"/>
    <cellStyle name="Fixed 25" xfId="3774"/>
    <cellStyle name="Fixed 25 2" xfId="8376"/>
    <cellStyle name="Fixed 25 3" xfId="7031"/>
    <cellStyle name="Fixed 25 4" xfId="8776"/>
    <cellStyle name="Fixed 25 5" xfId="6699"/>
    <cellStyle name="Fixed 25 6" xfId="8981"/>
    <cellStyle name="Fixed 26" xfId="3775"/>
    <cellStyle name="Fixed 26 2" xfId="8377"/>
    <cellStyle name="Fixed 26 3" xfId="7030"/>
    <cellStyle name="Fixed 26 4" xfId="8777"/>
    <cellStyle name="Fixed 26 5" xfId="6698"/>
    <cellStyle name="Fixed 26 6" xfId="8982"/>
    <cellStyle name="Fixed 27" xfId="3776"/>
    <cellStyle name="Fixed 27 2" xfId="8378"/>
    <cellStyle name="Fixed 27 3" xfId="7029"/>
    <cellStyle name="Fixed 27 4" xfId="8778"/>
    <cellStyle name="Fixed 27 5" xfId="6697"/>
    <cellStyle name="Fixed 27 6" xfId="8983"/>
    <cellStyle name="Fixed 28" xfId="3777"/>
    <cellStyle name="Fixed 28 2" xfId="8379"/>
    <cellStyle name="Fixed 28 3" xfId="7028"/>
    <cellStyle name="Fixed 28 4" xfId="8779"/>
    <cellStyle name="Fixed 28 5" xfId="6696"/>
    <cellStyle name="Fixed 28 6" xfId="8984"/>
    <cellStyle name="Fixed 29" xfId="3778"/>
    <cellStyle name="Fixed 29 2" xfId="8380"/>
    <cellStyle name="Fixed 29 3" xfId="7027"/>
    <cellStyle name="Fixed 29 4" xfId="8780"/>
    <cellStyle name="Fixed 29 5" xfId="6695"/>
    <cellStyle name="Fixed 29 6" xfId="8985"/>
    <cellStyle name="Fixed 3" xfId="3779"/>
    <cellStyle name="Fixed 3 2" xfId="8381"/>
    <cellStyle name="Fixed 3 3" xfId="7026"/>
    <cellStyle name="Fixed 3 4" xfId="8781"/>
    <cellStyle name="Fixed 3 5" xfId="6694"/>
    <cellStyle name="Fixed 3 6" xfId="8986"/>
    <cellStyle name="Fixed 30" xfId="3780"/>
    <cellStyle name="Fixed 30 2" xfId="8382"/>
    <cellStyle name="Fixed 30 3" xfId="7025"/>
    <cellStyle name="Fixed 30 4" xfId="8782"/>
    <cellStyle name="Fixed 30 5" xfId="6693"/>
    <cellStyle name="Fixed 30 6" xfId="8987"/>
    <cellStyle name="Fixed 31" xfId="3781"/>
    <cellStyle name="Fixed 31 2" xfId="8383"/>
    <cellStyle name="Fixed 31 3" xfId="7024"/>
    <cellStyle name="Fixed 31 4" xfId="8783"/>
    <cellStyle name="Fixed 31 5" xfId="6692"/>
    <cellStyle name="Fixed 31 6" xfId="8988"/>
    <cellStyle name="Fixed 32" xfId="3782"/>
    <cellStyle name="Fixed 32 2" xfId="8384"/>
    <cellStyle name="Fixed 32 3" xfId="7023"/>
    <cellStyle name="Fixed 32 4" xfId="8784"/>
    <cellStyle name="Fixed 32 5" xfId="6691"/>
    <cellStyle name="Fixed 32 6" xfId="8989"/>
    <cellStyle name="Fixed 33" xfId="3783"/>
    <cellStyle name="Fixed 33 2" xfId="8385"/>
    <cellStyle name="Fixed 33 3" xfId="7022"/>
    <cellStyle name="Fixed 33 4" xfId="8785"/>
    <cellStyle name="Fixed 33 5" xfId="6690"/>
    <cellStyle name="Fixed 33 6" xfId="8990"/>
    <cellStyle name="Fixed 34" xfId="8359"/>
    <cellStyle name="Fixed 35" xfId="7048"/>
    <cellStyle name="Fixed 36" xfId="8759"/>
    <cellStyle name="Fixed 37" xfId="6716"/>
    <cellStyle name="Fixed 38" xfId="8964"/>
    <cellStyle name="Fixed 4" xfId="3784"/>
    <cellStyle name="Fixed 4 2" xfId="8386"/>
    <cellStyle name="Fixed 4 3" xfId="7021"/>
    <cellStyle name="Fixed 4 4" xfId="8786"/>
    <cellStyle name="Fixed 4 5" xfId="6689"/>
    <cellStyle name="Fixed 4 6" xfId="8991"/>
    <cellStyle name="Fixed 5" xfId="3785"/>
    <cellStyle name="Fixed 5 2" xfId="8387"/>
    <cellStyle name="Fixed 5 3" xfId="7020"/>
    <cellStyle name="Fixed 5 4" xfId="8787"/>
    <cellStyle name="Fixed 5 5" xfId="6688"/>
    <cellStyle name="Fixed 5 6" xfId="8992"/>
    <cellStyle name="Fixed 6" xfId="3786"/>
    <cellStyle name="Fixed 6 2" xfId="8388"/>
    <cellStyle name="Fixed 6 3" xfId="7019"/>
    <cellStyle name="Fixed 6 4" xfId="8788"/>
    <cellStyle name="Fixed 6 5" xfId="6687"/>
    <cellStyle name="Fixed 6 6" xfId="8993"/>
    <cellStyle name="Fixed 7" xfId="3787"/>
    <cellStyle name="Fixed 7 2" xfId="8389"/>
    <cellStyle name="Fixed 7 3" xfId="7018"/>
    <cellStyle name="Fixed 7 4" xfId="8789"/>
    <cellStyle name="Fixed 7 5" xfId="6686"/>
    <cellStyle name="Fixed 7 6" xfId="8994"/>
    <cellStyle name="Fixed 8" xfId="3788"/>
    <cellStyle name="Fixed 8 2" xfId="8390"/>
    <cellStyle name="Fixed 8 3" xfId="7017"/>
    <cellStyle name="Fixed 8 4" xfId="8790"/>
    <cellStyle name="Fixed 8 5" xfId="6685"/>
    <cellStyle name="Fixed 8 6" xfId="8995"/>
    <cellStyle name="Fixed 9" xfId="3789"/>
    <cellStyle name="Fixed 9 2" xfId="8391"/>
    <cellStyle name="Fixed 9 3" xfId="7016"/>
    <cellStyle name="Fixed 9 4" xfId="8791"/>
    <cellStyle name="Fixed 9 5" xfId="6684"/>
    <cellStyle name="Fixed 9 6" xfId="8996"/>
    <cellStyle name="form_so" xfId="3790"/>
    <cellStyle name="GIA-MOI" xfId="3791"/>
    <cellStyle name="Good 2" xfId="3792"/>
    <cellStyle name="Good 2 2" xfId="3793"/>
    <cellStyle name="Good 2 3" xfId="3794"/>
    <cellStyle name="Good 2 4" xfId="3795"/>
    <cellStyle name="Good 3" xfId="3796"/>
    <cellStyle name="Good 3 2" xfId="3797"/>
    <cellStyle name="Good 3 3" xfId="3798"/>
    <cellStyle name="Good 3 4" xfId="3799"/>
    <cellStyle name="Good 4" xfId="3800"/>
    <cellStyle name="Good 4 2" xfId="3801"/>
    <cellStyle name="Good 4 3" xfId="3802"/>
    <cellStyle name="Good 4 4" xfId="3803"/>
    <cellStyle name="Good 5" xfId="3804"/>
    <cellStyle name="Good 5 2" xfId="3805"/>
    <cellStyle name="Good 5 3" xfId="3806"/>
    <cellStyle name="Good 5 4" xfId="3807"/>
    <cellStyle name="Good 6" xfId="3808"/>
    <cellStyle name="Good 6 2" xfId="3809"/>
    <cellStyle name="Good 6 3" xfId="3810"/>
    <cellStyle name="Good 6 4" xfId="3811"/>
    <cellStyle name="Good 7" xfId="3812"/>
    <cellStyle name="Good 7 2" xfId="3813"/>
    <cellStyle name="Good 7 3" xfId="3814"/>
    <cellStyle name="Good 7 4" xfId="3815"/>
    <cellStyle name="Grey" xfId="3816"/>
    <cellStyle name="Grey 2" xfId="3817"/>
    <cellStyle name="Grey 3" xfId="3818"/>
    <cellStyle name="Grey 4" xfId="3819"/>
    <cellStyle name="Grey 5" xfId="3820"/>
    <cellStyle name="H" xfId="3821"/>
    <cellStyle name="H_D-A-VU" xfId="3822"/>
    <cellStyle name="H_HSTHAU" xfId="3823"/>
    <cellStyle name="ha" xfId="3824"/>
    <cellStyle name="ha 10" xfId="8997"/>
    <cellStyle name="ha 2" xfId="3825"/>
    <cellStyle name="ha 2 2" xfId="8415"/>
    <cellStyle name="ha 2 3" xfId="6991"/>
    <cellStyle name="ha 2 4" xfId="8804"/>
    <cellStyle name="ha 2 5" xfId="6671"/>
    <cellStyle name="ha 2 6" xfId="8998"/>
    <cellStyle name="ha 3" xfId="3826"/>
    <cellStyle name="ha 3 2" xfId="8416"/>
    <cellStyle name="ha 3 3" xfId="6990"/>
    <cellStyle name="ha 3 4" xfId="8805"/>
    <cellStyle name="ha 3 5" xfId="6670"/>
    <cellStyle name="ha 3 6" xfId="8999"/>
    <cellStyle name="ha 4" xfId="3827"/>
    <cellStyle name="ha 4 2" xfId="8417"/>
    <cellStyle name="ha 4 3" xfId="6989"/>
    <cellStyle name="ha 4 4" xfId="8806"/>
    <cellStyle name="ha 4 5" xfId="6669"/>
    <cellStyle name="ha 4 6" xfId="9000"/>
    <cellStyle name="ha 5" xfId="3828"/>
    <cellStyle name="ha 5 2" xfId="8418"/>
    <cellStyle name="ha 5 3" xfId="6988"/>
    <cellStyle name="ha 5 4" xfId="8807"/>
    <cellStyle name="ha 5 5" xfId="6668"/>
    <cellStyle name="ha 5 6" xfId="9001"/>
    <cellStyle name="ha 6" xfId="8414"/>
    <cellStyle name="ha 7" xfId="6992"/>
    <cellStyle name="ha 8" xfId="8803"/>
    <cellStyle name="ha 9" xfId="6672"/>
    <cellStyle name="Head 1" xfId="3829"/>
    <cellStyle name="HEADER" xfId="3830"/>
    <cellStyle name="Header1" xfId="3831"/>
    <cellStyle name="Header2" xfId="3832"/>
    <cellStyle name="Heading" xfId="3833"/>
    <cellStyle name="Heading 1 2" xfId="3834"/>
    <cellStyle name="Heading 1 2 2" xfId="3835"/>
    <cellStyle name="Heading 1 2 3" xfId="3836"/>
    <cellStyle name="Heading 1 2 4" xfId="3837"/>
    <cellStyle name="Heading 1 3" xfId="3838"/>
    <cellStyle name="Heading 1 3 2" xfId="3839"/>
    <cellStyle name="Heading 1 3 3" xfId="3840"/>
    <cellStyle name="Heading 1 3 4" xfId="3841"/>
    <cellStyle name="Heading 1 4" xfId="3842"/>
    <cellStyle name="Heading 1 4 2" xfId="3843"/>
    <cellStyle name="Heading 1 4 3" xfId="3844"/>
    <cellStyle name="Heading 1 4 4" xfId="3845"/>
    <cellStyle name="Heading 1 5" xfId="3846"/>
    <cellStyle name="Heading 1 5 2" xfId="3847"/>
    <cellStyle name="Heading 1 5 3" xfId="3848"/>
    <cellStyle name="Heading 1 5 4" xfId="3849"/>
    <cellStyle name="Heading 1 6" xfId="3850"/>
    <cellStyle name="Heading 1 6 2" xfId="3851"/>
    <cellStyle name="Heading 1 6 3" xfId="3852"/>
    <cellStyle name="Heading 1 6 4" xfId="3853"/>
    <cellStyle name="Heading 1 7" xfId="3854"/>
    <cellStyle name="Heading 1 7 2" xfId="3855"/>
    <cellStyle name="Heading 1 7 3" xfId="3856"/>
    <cellStyle name="Heading 1 7 4" xfId="3857"/>
    <cellStyle name="Heading 2 2" xfId="3858"/>
    <cellStyle name="Heading 2 2 2" xfId="3859"/>
    <cellStyle name="Heading 2 2 3" xfId="3860"/>
    <cellStyle name="Heading 2 2 4" xfId="3861"/>
    <cellStyle name="Heading 2 3" xfId="3862"/>
    <cellStyle name="Heading 2 3 2" xfId="3863"/>
    <cellStyle name="Heading 2 3 3" xfId="3864"/>
    <cellStyle name="Heading 2 3 4" xfId="3865"/>
    <cellStyle name="Heading 2 4" xfId="3866"/>
    <cellStyle name="Heading 2 4 2" xfId="3867"/>
    <cellStyle name="Heading 2 4 3" xfId="3868"/>
    <cellStyle name="Heading 2 4 4" xfId="3869"/>
    <cellStyle name="Heading 2 5" xfId="3870"/>
    <cellStyle name="Heading 2 5 2" xfId="3871"/>
    <cellStyle name="Heading 2 5 3" xfId="3872"/>
    <cellStyle name="Heading 2 5 4" xfId="3873"/>
    <cellStyle name="Heading 2 6" xfId="3874"/>
    <cellStyle name="Heading 2 6 2" xfId="3875"/>
    <cellStyle name="Heading 2 6 3" xfId="3876"/>
    <cellStyle name="Heading 2 6 4" xfId="3877"/>
    <cellStyle name="Heading 2 7" xfId="3878"/>
    <cellStyle name="Heading 2 7 2" xfId="3879"/>
    <cellStyle name="Heading 2 7 3" xfId="3880"/>
    <cellStyle name="Heading 2 7 4" xfId="3881"/>
    <cellStyle name="Heading 3 2" xfId="3882"/>
    <cellStyle name="Heading 3 2 2" xfId="3883"/>
    <cellStyle name="Heading 3 2 3" xfId="3884"/>
    <cellStyle name="Heading 3 2 4" xfId="3885"/>
    <cellStyle name="Heading 3 3" xfId="3886"/>
    <cellStyle name="Heading 3 3 2" xfId="3887"/>
    <cellStyle name="Heading 3 3 3" xfId="3888"/>
    <cellStyle name="Heading 3 3 4" xfId="3889"/>
    <cellStyle name="Heading 3 4" xfId="3890"/>
    <cellStyle name="Heading 3 4 2" xfId="3891"/>
    <cellStyle name="Heading 3 4 3" xfId="3892"/>
    <cellStyle name="Heading 3 4 4" xfId="3893"/>
    <cellStyle name="Heading 3 5" xfId="3894"/>
    <cellStyle name="Heading 3 5 2" xfId="3895"/>
    <cellStyle name="Heading 3 5 3" xfId="3896"/>
    <cellStyle name="Heading 3 5 4" xfId="3897"/>
    <cellStyle name="Heading 3 6" xfId="3898"/>
    <cellStyle name="Heading 3 6 2" xfId="3899"/>
    <cellStyle name="Heading 3 6 3" xfId="3900"/>
    <cellStyle name="Heading 3 6 4" xfId="3901"/>
    <cellStyle name="Heading 3 7" xfId="3902"/>
    <cellStyle name="Heading 3 7 2" xfId="3903"/>
    <cellStyle name="Heading 3 7 3" xfId="3904"/>
    <cellStyle name="Heading 3 7 4" xfId="3905"/>
    <cellStyle name="Heading 4 2" xfId="3906"/>
    <cellStyle name="Heading 4 2 2" xfId="3907"/>
    <cellStyle name="Heading 4 2 3" xfId="3908"/>
    <cellStyle name="Heading 4 2 4" xfId="3909"/>
    <cellStyle name="Heading 4 3" xfId="3910"/>
    <cellStyle name="Heading 4 3 2" xfId="3911"/>
    <cellStyle name="Heading 4 3 3" xfId="3912"/>
    <cellStyle name="Heading 4 3 4" xfId="3913"/>
    <cellStyle name="Heading 4 4" xfId="3914"/>
    <cellStyle name="Heading 4 4 2" xfId="3915"/>
    <cellStyle name="Heading 4 4 3" xfId="3916"/>
    <cellStyle name="Heading 4 4 4" xfId="3917"/>
    <cellStyle name="Heading 4 5" xfId="3918"/>
    <cellStyle name="Heading 4 5 2" xfId="3919"/>
    <cellStyle name="Heading 4 5 3" xfId="3920"/>
    <cellStyle name="Heading 4 5 4" xfId="3921"/>
    <cellStyle name="Heading 4 6" xfId="3922"/>
    <cellStyle name="Heading 4 6 2" xfId="3923"/>
    <cellStyle name="Heading 4 6 3" xfId="3924"/>
    <cellStyle name="Heading 4 6 4" xfId="3925"/>
    <cellStyle name="Heading 4 7" xfId="3926"/>
    <cellStyle name="Heading 4 7 2" xfId="3927"/>
    <cellStyle name="Heading 4 7 3" xfId="3928"/>
    <cellStyle name="Heading 4 7 4" xfId="3929"/>
    <cellStyle name="HEADING1" xfId="3930"/>
    <cellStyle name="HEADING2" xfId="3931"/>
    <cellStyle name="HEADING2 10" xfId="3932"/>
    <cellStyle name="HEADING2 11" xfId="3933"/>
    <cellStyle name="HEADING2 12" xfId="3934"/>
    <cellStyle name="HEADING2 13" xfId="3935"/>
    <cellStyle name="HEADING2 14" xfId="3936"/>
    <cellStyle name="HEADING2 15" xfId="3937"/>
    <cellStyle name="HEADING2 16" xfId="3938"/>
    <cellStyle name="HEADING2 17" xfId="3939"/>
    <cellStyle name="HEADING2 18" xfId="3940"/>
    <cellStyle name="HEADING2 19" xfId="3941"/>
    <cellStyle name="HEADING2 2" xfId="3942"/>
    <cellStyle name="HEADING2 20" xfId="3943"/>
    <cellStyle name="HEADING2 21" xfId="3944"/>
    <cellStyle name="HEADING2 22" xfId="3945"/>
    <cellStyle name="HEADING2 23" xfId="3946"/>
    <cellStyle name="HEADING2 24" xfId="3947"/>
    <cellStyle name="HEADING2 25" xfId="3948"/>
    <cellStyle name="HEADING2 26" xfId="3949"/>
    <cellStyle name="HEADING2 27" xfId="3950"/>
    <cellStyle name="HEADING2 28" xfId="3951"/>
    <cellStyle name="HEADING2 29" xfId="3952"/>
    <cellStyle name="HEADING2 3" xfId="3953"/>
    <cellStyle name="HEADING2 30" xfId="3954"/>
    <cellStyle name="HEADING2 31" xfId="3955"/>
    <cellStyle name="HEADING2 32" xfId="3956"/>
    <cellStyle name="HEADING2 33" xfId="3957"/>
    <cellStyle name="HEADING2 4" xfId="3958"/>
    <cellStyle name="HEADING2 5" xfId="3959"/>
    <cellStyle name="HEADING2 6" xfId="3960"/>
    <cellStyle name="HEADING2 7" xfId="3961"/>
    <cellStyle name="HEADING2 8" xfId="3962"/>
    <cellStyle name="HEADING2 9" xfId="3963"/>
    <cellStyle name="HEADINGS" xfId="3964"/>
    <cellStyle name="HEADINGSTOP" xfId="3965"/>
    <cellStyle name="i·0" xfId="3966"/>
    <cellStyle name="Input [yellow]" xfId="3967"/>
    <cellStyle name="Input [yellow] 2" xfId="3968"/>
    <cellStyle name="Input [yellow] 3" xfId="3969"/>
    <cellStyle name="Input [yellow] 4" xfId="3970"/>
    <cellStyle name="Input [yellow] 5" xfId="3971"/>
    <cellStyle name="Input 2" xfId="3972"/>
    <cellStyle name="Input 2 2" xfId="3973"/>
    <cellStyle name="Input 2 3" xfId="3974"/>
    <cellStyle name="Input 2 4" xfId="3975"/>
    <cellStyle name="Input 3" xfId="3976"/>
    <cellStyle name="Input 3 2" xfId="3977"/>
    <cellStyle name="Input 3 3" xfId="3978"/>
    <cellStyle name="Input 3 4" xfId="3979"/>
    <cellStyle name="Input 4" xfId="3980"/>
    <cellStyle name="Input 4 2" xfId="3981"/>
    <cellStyle name="Input 4 3" xfId="3982"/>
    <cellStyle name="Input 4 4" xfId="3983"/>
    <cellStyle name="Input 5" xfId="3984"/>
    <cellStyle name="Input 5 2" xfId="3985"/>
    <cellStyle name="Input 5 3" xfId="3986"/>
    <cellStyle name="Input 5 4" xfId="3987"/>
    <cellStyle name="Input 6" xfId="3988"/>
    <cellStyle name="Input 6 2" xfId="3989"/>
    <cellStyle name="Input 6 3" xfId="3990"/>
    <cellStyle name="Input 6 4" xfId="3991"/>
    <cellStyle name="Input 7" xfId="3992"/>
    <cellStyle name="Input 7 2" xfId="3993"/>
    <cellStyle name="Input 7 3" xfId="3994"/>
    <cellStyle name="Input 7 4" xfId="3995"/>
    <cellStyle name="Input Cells" xfId="3996"/>
    <cellStyle name="Kien1" xfId="3997"/>
    <cellStyle name="KLBXUNG" xfId="3998"/>
    <cellStyle name="left" xfId="3999"/>
    <cellStyle name="Legal 8½ x 14 in" xfId="4000"/>
    <cellStyle name="Line" xfId="4001"/>
    <cellStyle name="Link Currency (0)" xfId="4002"/>
    <cellStyle name="Link Currency (2)" xfId="4003"/>
    <cellStyle name="Link Units (0)" xfId="4004"/>
    <cellStyle name="Link Units (1)" xfId="4005"/>
    <cellStyle name="Link Units (2)" xfId="4006"/>
    <cellStyle name="Linked Cell 2" xfId="4007"/>
    <cellStyle name="Linked Cell 2 2" xfId="4008"/>
    <cellStyle name="Linked Cell 2 3" xfId="4009"/>
    <cellStyle name="Linked Cell 2 4" xfId="4010"/>
    <cellStyle name="Linked Cell 3" xfId="4011"/>
    <cellStyle name="Linked Cell 3 2" xfId="4012"/>
    <cellStyle name="Linked Cell 3 3" xfId="4013"/>
    <cellStyle name="Linked Cell 3 4" xfId="4014"/>
    <cellStyle name="Linked Cell 4" xfId="4015"/>
    <cellStyle name="Linked Cell 4 2" xfId="4016"/>
    <cellStyle name="Linked Cell 4 3" xfId="4017"/>
    <cellStyle name="Linked Cell 4 4" xfId="4018"/>
    <cellStyle name="Linked Cell 5" xfId="4019"/>
    <cellStyle name="Linked Cell 5 2" xfId="4020"/>
    <cellStyle name="Linked Cell 5 3" xfId="4021"/>
    <cellStyle name="Linked Cell 5 4" xfId="4022"/>
    <cellStyle name="Linked Cell 6" xfId="4023"/>
    <cellStyle name="Linked Cell 6 2" xfId="4024"/>
    <cellStyle name="Linked Cell 6 3" xfId="4025"/>
    <cellStyle name="Linked Cell 6 4" xfId="4026"/>
    <cellStyle name="Linked Cell 7" xfId="4027"/>
    <cellStyle name="Linked Cell 7 2" xfId="4028"/>
    <cellStyle name="Linked Cell 7 3" xfId="4029"/>
    <cellStyle name="Linked Cell 7 4" xfId="4030"/>
    <cellStyle name="Linked Cells" xfId="4031"/>
    <cellStyle name="luc" xfId="4032"/>
    <cellStyle name="luc 2" xfId="4033"/>
    <cellStyle name="luc 3" xfId="4034"/>
    <cellStyle name="luc 4" xfId="4035"/>
    <cellStyle name="luc 5" xfId="4036"/>
    <cellStyle name="luc2" xfId="4037"/>
    <cellStyle name="luc2 2" xfId="4038"/>
    <cellStyle name="luc2 3" xfId="4039"/>
    <cellStyle name="luc2 4" xfId="4040"/>
    <cellStyle name="luc2 5" xfId="4041"/>
    <cellStyle name="MI07" xfId="4042"/>
    <cellStyle name="Millares [0]_Well Timing" xfId="4043"/>
    <cellStyle name="Millares_Well Timing" xfId="4044"/>
    <cellStyle name="Milliers [0]_      " xfId="4045"/>
    <cellStyle name="Milliers_      " xfId="4046"/>
    <cellStyle name="Model" xfId="4047"/>
    <cellStyle name="moi" xfId="4048"/>
    <cellStyle name="Mon?aire [0]_      " xfId="4049"/>
    <cellStyle name="Mon?aire_      " xfId="4050"/>
    <cellStyle name="Moneda [0]_Well Timing" xfId="4051"/>
    <cellStyle name="Moneda_Well Timing" xfId="4052"/>
    <cellStyle name="Monétaire [0]_      " xfId="4053"/>
    <cellStyle name="Monétaire_      " xfId="4054"/>
    <cellStyle name="n" xfId="4055"/>
    <cellStyle name="n1" xfId="4056"/>
    <cellStyle name="Neutral 2" xfId="4057"/>
    <cellStyle name="Neutral 2 2" xfId="4058"/>
    <cellStyle name="Neutral 2 3" xfId="4059"/>
    <cellStyle name="Neutral 2 4" xfId="4060"/>
    <cellStyle name="Neutral 3" xfId="4061"/>
    <cellStyle name="Neutral 3 2" xfId="4062"/>
    <cellStyle name="Neutral 3 3" xfId="4063"/>
    <cellStyle name="Neutral 3 4" xfId="4064"/>
    <cellStyle name="Neutral 4" xfId="4065"/>
    <cellStyle name="Neutral 4 2" xfId="4066"/>
    <cellStyle name="Neutral 4 3" xfId="4067"/>
    <cellStyle name="Neutral 4 4" xfId="4068"/>
    <cellStyle name="Neutral 5" xfId="4069"/>
    <cellStyle name="Neutral 5 2" xfId="4070"/>
    <cellStyle name="Neutral 5 3" xfId="4071"/>
    <cellStyle name="Neutral 5 4" xfId="4072"/>
    <cellStyle name="Neutral 6" xfId="4073"/>
    <cellStyle name="Neutral 6 2" xfId="4074"/>
    <cellStyle name="Neutral 6 3" xfId="4075"/>
    <cellStyle name="Neutral 6 4" xfId="4076"/>
    <cellStyle name="Neutral 7" xfId="4077"/>
    <cellStyle name="Neutral 7 2" xfId="4078"/>
    <cellStyle name="Neutral 7 3" xfId="4079"/>
    <cellStyle name="Neutral 7 4" xfId="4080"/>
    <cellStyle name="New" xfId="4081"/>
    <cellStyle name="New 10" xfId="4082"/>
    <cellStyle name="New 11" xfId="4083"/>
    <cellStyle name="New 12" xfId="4084"/>
    <cellStyle name="New 13" xfId="4085"/>
    <cellStyle name="New 14" xfId="4086"/>
    <cellStyle name="New 15" xfId="4087"/>
    <cellStyle name="New 16" xfId="4088"/>
    <cellStyle name="New 17" xfId="4089"/>
    <cellStyle name="New 18" xfId="4090"/>
    <cellStyle name="New 19" xfId="4091"/>
    <cellStyle name="New 2" xfId="4092"/>
    <cellStyle name="New 20" xfId="4093"/>
    <cellStyle name="New 21" xfId="4094"/>
    <cellStyle name="New 22" xfId="4095"/>
    <cellStyle name="New 23" xfId="4096"/>
    <cellStyle name="New 24" xfId="4097"/>
    <cellStyle name="New 25" xfId="4098"/>
    <cellStyle name="New 26" xfId="4099"/>
    <cellStyle name="New 27" xfId="4100"/>
    <cellStyle name="New 28" xfId="4101"/>
    <cellStyle name="New 29" xfId="4102"/>
    <cellStyle name="New 3" xfId="4103"/>
    <cellStyle name="New 30" xfId="4104"/>
    <cellStyle name="New 4" xfId="4105"/>
    <cellStyle name="New 5" xfId="4106"/>
    <cellStyle name="New 6" xfId="4107"/>
    <cellStyle name="New 7" xfId="4108"/>
    <cellStyle name="New 8" xfId="4109"/>
    <cellStyle name="New 9" xfId="4110"/>
    <cellStyle name="New Times Roman" xfId="4111"/>
    <cellStyle name="New Times Roman 10" xfId="4112"/>
    <cellStyle name="New Times Roman 11" xfId="4113"/>
    <cellStyle name="New Times Roman 12" xfId="4114"/>
    <cellStyle name="New Times Roman 13" xfId="4115"/>
    <cellStyle name="New Times Roman 14" xfId="4116"/>
    <cellStyle name="New Times Roman 15" xfId="4117"/>
    <cellStyle name="New Times Roman 16" xfId="4118"/>
    <cellStyle name="New Times Roman 17" xfId="4119"/>
    <cellStyle name="New Times Roman 18" xfId="4120"/>
    <cellStyle name="New Times Roman 19" xfId="4121"/>
    <cellStyle name="New Times Roman 2" xfId="4122"/>
    <cellStyle name="New Times Roman 20" xfId="4123"/>
    <cellStyle name="New Times Roman 21" xfId="4124"/>
    <cellStyle name="New Times Roman 22" xfId="4125"/>
    <cellStyle name="New Times Roman 23" xfId="4126"/>
    <cellStyle name="New Times Roman 24" xfId="4127"/>
    <cellStyle name="New Times Roman 25" xfId="4128"/>
    <cellStyle name="New Times Roman 26" xfId="4129"/>
    <cellStyle name="New Times Roman 27" xfId="4130"/>
    <cellStyle name="New Times Roman 28" xfId="4131"/>
    <cellStyle name="New Times Roman 29" xfId="4132"/>
    <cellStyle name="New Times Roman 3" xfId="4133"/>
    <cellStyle name="New Times Roman 30" xfId="4134"/>
    <cellStyle name="New Times Roman 31" xfId="4135"/>
    <cellStyle name="New Times Roman 32" xfId="4136"/>
    <cellStyle name="New Times Roman 33" xfId="4137"/>
    <cellStyle name="New Times Roman 4" xfId="4138"/>
    <cellStyle name="New Times Roman 5" xfId="4139"/>
    <cellStyle name="New Times Roman 6" xfId="4140"/>
    <cellStyle name="New Times Roman 7" xfId="4141"/>
    <cellStyle name="New Times Roman 8" xfId="4142"/>
    <cellStyle name="New Times Roman 9" xfId="4143"/>
    <cellStyle name="New_214" xfId="4144"/>
    <cellStyle name="no dec" xfId="4145"/>
    <cellStyle name="ÑONVÒ" xfId="4146"/>
    <cellStyle name="Normal" xfId="0" builtinId="0"/>
    <cellStyle name="Normal - Style1" xfId="4147"/>
    <cellStyle name="Normal - Style1 2" xfId="4148"/>
    <cellStyle name="Normal - Style1 2 2" xfId="4149"/>
    <cellStyle name="Normal - Style1 2 2 2" xfId="4150"/>
    <cellStyle name="Normal - Style1 2 2 2 2" xfId="4151"/>
    <cellStyle name="Normal - Style1 2 2 2 3" xfId="4152"/>
    <cellStyle name="Normal - Style1 2 2 2 4" xfId="4153"/>
    <cellStyle name="Normal - Style1 2 2 2 5" xfId="4154"/>
    <cellStyle name="Normal - Style1 2 2 3" xfId="4155"/>
    <cellStyle name="Normal - Style1 2 2 4" xfId="4156"/>
    <cellStyle name="Normal - Style1 2 2 5" xfId="4157"/>
    <cellStyle name="Normal - Style1 2 2 6" xfId="4158"/>
    <cellStyle name="Normal - Style1 2 3" xfId="4159"/>
    <cellStyle name="Normal - Style1 2 3 2" xfId="4160"/>
    <cellStyle name="Normal - Style1 2 3 3" xfId="4161"/>
    <cellStyle name="Normal - Style1 2 3 4" xfId="4162"/>
    <cellStyle name="Normal - Style1 2 3 5" xfId="4163"/>
    <cellStyle name="Normal - Style1 2 4" xfId="4164"/>
    <cellStyle name="Normal - Style1 2 5" xfId="4165"/>
    <cellStyle name="Normal - Style1 2 6" xfId="4166"/>
    <cellStyle name="Normal - Style1 3" xfId="4167"/>
    <cellStyle name="Normal - Style1 4" xfId="4168"/>
    <cellStyle name="Normal - Style1 5" xfId="4169"/>
    <cellStyle name="Normal - Style1 5 2" xfId="4170"/>
    <cellStyle name="Normal - Style1 5 3" xfId="4171"/>
    <cellStyle name="Normal - Style1 5 4" xfId="4172"/>
    <cellStyle name="Normal - Style1 5 5" xfId="4173"/>
    <cellStyle name="Normal - Style1 6" xfId="4174"/>
    <cellStyle name="Normal - Style1 7" xfId="4175"/>
    <cellStyle name="Normal - Style1 8" xfId="4176"/>
    <cellStyle name="Normal - Style1 9" xfId="4177"/>
    <cellStyle name="Normal 10" xfId="4178"/>
    <cellStyle name="Normal 10 10" xfId="4179"/>
    <cellStyle name="Normal 10 11" xfId="4180"/>
    <cellStyle name="Normal 10 12" xfId="4181"/>
    <cellStyle name="Normal 10 13" xfId="4182"/>
    <cellStyle name="Normal 10 14" xfId="4183"/>
    <cellStyle name="Normal 10 15" xfId="4184"/>
    <cellStyle name="Normal 10 16" xfId="4185"/>
    <cellStyle name="Normal 10 2" xfId="4186"/>
    <cellStyle name="Normal 10 3" xfId="4187"/>
    <cellStyle name="Normal 10 4" xfId="4188"/>
    <cellStyle name="Normal 10 5" xfId="4189"/>
    <cellStyle name="Normal 10 6" xfId="4190"/>
    <cellStyle name="Normal 10 7" xfId="4191"/>
    <cellStyle name="Normal 10 8" xfId="4192"/>
    <cellStyle name="Normal 10 9" xfId="4193"/>
    <cellStyle name="Normal 11 2" xfId="4194"/>
    <cellStyle name="Normal 12 10" xfId="4195"/>
    <cellStyle name="Normal 12 11" xfId="4196"/>
    <cellStyle name="Normal 12 12" xfId="4197"/>
    <cellStyle name="Normal 12 13" xfId="4198"/>
    <cellStyle name="Normal 12 14" xfId="4199"/>
    <cellStyle name="Normal 12 15" xfId="4200"/>
    <cellStyle name="Normal 12 16" xfId="4201"/>
    <cellStyle name="Normal 12 17" xfId="4202"/>
    <cellStyle name="Normal 12 18" xfId="4203"/>
    <cellStyle name="Normal 12 2" xfId="4204"/>
    <cellStyle name="Normal 12 3" xfId="4205"/>
    <cellStyle name="Normal 12 4" xfId="4206"/>
    <cellStyle name="Normal 12 5" xfId="4207"/>
    <cellStyle name="Normal 12 6" xfId="4208"/>
    <cellStyle name="Normal 12 7" xfId="4209"/>
    <cellStyle name="Normal 12 8" xfId="4210"/>
    <cellStyle name="Normal 12 9" xfId="4211"/>
    <cellStyle name="Normal 13" xfId="4212"/>
    <cellStyle name="Normal 13 10" xfId="4213"/>
    <cellStyle name="Normal 13 11" xfId="4214"/>
    <cellStyle name="Normal 13 12" xfId="4215"/>
    <cellStyle name="Normal 13 13" xfId="4216"/>
    <cellStyle name="Normal 13 14" xfId="4217"/>
    <cellStyle name="Normal 13 15" xfId="4218"/>
    <cellStyle name="Normal 13 16" xfId="4219"/>
    <cellStyle name="Normal 13 2" xfId="4220"/>
    <cellStyle name="Normal 13 3" xfId="4221"/>
    <cellStyle name="Normal 13 4" xfId="4222"/>
    <cellStyle name="Normal 13 5" xfId="4223"/>
    <cellStyle name="Normal 13 6" xfId="4224"/>
    <cellStyle name="Normal 13 7" xfId="4225"/>
    <cellStyle name="Normal 13 8" xfId="4226"/>
    <cellStyle name="Normal 13 9" xfId="4227"/>
    <cellStyle name="Normal 14" xfId="4228"/>
    <cellStyle name="Normal 14 10" xfId="4229"/>
    <cellStyle name="Normal 14 11" xfId="4230"/>
    <cellStyle name="Normal 14 12" xfId="4231"/>
    <cellStyle name="Normal 14 13" xfId="4232"/>
    <cellStyle name="Normal 14 14" xfId="4233"/>
    <cellStyle name="Normal 14 15" xfId="4234"/>
    <cellStyle name="Normal 14 16" xfId="4235"/>
    <cellStyle name="Normal 14 2" xfId="4236"/>
    <cellStyle name="Normal 14 3" xfId="4237"/>
    <cellStyle name="Normal 14 4" xfId="4238"/>
    <cellStyle name="Normal 14 5" xfId="4239"/>
    <cellStyle name="Normal 14 6" xfId="4240"/>
    <cellStyle name="Normal 14 7" xfId="4241"/>
    <cellStyle name="Normal 14 8" xfId="4242"/>
    <cellStyle name="Normal 14 9" xfId="4243"/>
    <cellStyle name="Normal 15 10" xfId="4244"/>
    <cellStyle name="Normal 15 11" xfId="4245"/>
    <cellStyle name="Normal 15 12" xfId="4246"/>
    <cellStyle name="Normal 15 13" xfId="4247"/>
    <cellStyle name="Normal 15 14" xfId="4248"/>
    <cellStyle name="Normal 15 15" xfId="4249"/>
    <cellStyle name="Normal 15 16" xfId="4250"/>
    <cellStyle name="Normal 15 2" xfId="4251"/>
    <cellStyle name="Normal 15 3" xfId="4252"/>
    <cellStyle name="Normal 15 4" xfId="4253"/>
    <cellStyle name="Normal 15 5" xfId="4254"/>
    <cellStyle name="Normal 15 6" xfId="4255"/>
    <cellStyle name="Normal 15 7" xfId="4256"/>
    <cellStyle name="Normal 15 8" xfId="4257"/>
    <cellStyle name="Normal 15 9" xfId="4258"/>
    <cellStyle name="Normal 16 10" xfId="4259"/>
    <cellStyle name="Normal 16 11" xfId="4260"/>
    <cellStyle name="Normal 16 12" xfId="4261"/>
    <cellStyle name="Normal 16 13" xfId="4262"/>
    <cellStyle name="Normal 16 14" xfId="4263"/>
    <cellStyle name="Normal 16 15" xfId="4264"/>
    <cellStyle name="Normal 16 16" xfId="4265"/>
    <cellStyle name="Normal 16 2" xfId="4266"/>
    <cellStyle name="Normal 16 3" xfId="4267"/>
    <cellStyle name="Normal 16 4" xfId="4268"/>
    <cellStyle name="Normal 16 5" xfId="4269"/>
    <cellStyle name="Normal 16 6" xfId="4270"/>
    <cellStyle name="Normal 16 7" xfId="4271"/>
    <cellStyle name="Normal 16 8" xfId="4272"/>
    <cellStyle name="Normal 16 9" xfId="4273"/>
    <cellStyle name="Normal 17" xfId="4274"/>
    <cellStyle name="Normal 17 10" xfId="4275"/>
    <cellStyle name="Normal 17 11" xfId="4276"/>
    <cellStyle name="Normal 17 12" xfId="4277"/>
    <cellStyle name="Normal 17 13" xfId="4278"/>
    <cellStyle name="Normal 17 14" xfId="4279"/>
    <cellStyle name="Normal 17 15" xfId="4280"/>
    <cellStyle name="Normal 17 16" xfId="4281"/>
    <cellStyle name="Normal 17 17" xfId="4282"/>
    <cellStyle name="Normal 17 18" xfId="4283"/>
    <cellStyle name="Normal 17 19" xfId="4284"/>
    <cellStyle name="Normal 17 2" xfId="4285"/>
    <cellStyle name="Normal 17 20" xfId="4286"/>
    <cellStyle name="Normal 17 21" xfId="4287"/>
    <cellStyle name="Normal 17 21 2" xfId="4288"/>
    <cellStyle name="Normal 17 21 3" xfId="4289"/>
    <cellStyle name="Normal 17 21 4" xfId="4290"/>
    <cellStyle name="Normal 17 21 5" xfId="4291"/>
    <cellStyle name="Normal 17 22" xfId="4292"/>
    <cellStyle name="Normal 17 23" xfId="4293"/>
    <cellStyle name="Normal 17 24" xfId="4294"/>
    <cellStyle name="Normal 17 25" xfId="4295"/>
    <cellStyle name="Normal 17 3" xfId="4296"/>
    <cellStyle name="Normal 17 4" xfId="4297"/>
    <cellStyle name="Normal 17 5" xfId="4298"/>
    <cellStyle name="Normal 17 6" xfId="4299"/>
    <cellStyle name="Normal 17 7" xfId="4300"/>
    <cellStyle name="Normal 17 8" xfId="4301"/>
    <cellStyle name="Normal 17 9" xfId="4302"/>
    <cellStyle name="Normal 18 10" xfId="4303"/>
    <cellStyle name="Normal 18 11" xfId="4304"/>
    <cellStyle name="Normal 18 12" xfId="4305"/>
    <cellStyle name="Normal 18 13" xfId="4306"/>
    <cellStyle name="Normal 18 14" xfId="4307"/>
    <cellStyle name="Normal 18 15" xfId="4308"/>
    <cellStyle name="Normal 18 16" xfId="4309"/>
    <cellStyle name="Normal 18 2" xfId="4310"/>
    <cellStyle name="Normal 18 3" xfId="4311"/>
    <cellStyle name="Normal 18 4" xfId="4312"/>
    <cellStyle name="Normal 18 5" xfId="4313"/>
    <cellStyle name="Normal 18 6" xfId="4314"/>
    <cellStyle name="Normal 18 7" xfId="4315"/>
    <cellStyle name="Normal 18 8" xfId="4316"/>
    <cellStyle name="Normal 18 9" xfId="4317"/>
    <cellStyle name="Normal 19 10" xfId="4318"/>
    <cellStyle name="Normal 19 11" xfId="4319"/>
    <cellStyle name="Normal 19 12" xfId="4320"/>
    <cellStyle name="Normal 19 13" xfId="4321"/>
    <cellStyle name="Normal 19 14" xfId="4322"/>
    <cellStyle name="Normal 19 15" xfId="4323"/>
    <cellStyle name="Normal 19 16" xfId="4324"/>
    <cellStyle name="Normal 19 2" xfId="4325"/>
    <cellStyle name="Normal 19 3" xfId="4326"/>
    <cellStyle name="Normal 19 4" xfId="4327"/>
    <cellStyle name="Normal 19 5" xfId="4328"/>
    <cellStyle name="Normal 19 6" xfId="4329"/>
    <cellStyle name="Normal 19 7" xfId="4330"/>
    <cellStyle name="Normal 19 8" xfId="4331"/>
    <cellStyle name="Normal 19 9" xfId="4332"/>
    <cellStyle name="Normal 2" xfId="4333"/>
    <cellStyle name="Normal 2 10" xfId="4334"/>
    <cellStyle name="Normal 2 10 2" xfId="4335"/>
    <cellStyle name="Normal 2 10 2 2" xfId="4336"/>
    <cellStyle name="Normal 2 11" xfId="4337"/>
    <cellStyle name="Normal 2 11 2" xfId="4338"/>
    <cellStyle name="Normal 2 11 2 2" xfId="4339"/>
    <cellStyle name="Normal 2 12" xfId="4340"/>
    <cellStyle name="Normal 2 12 2" xfId="4341"/>
    <cellStyle name="Normal 2 12 2 2" xfId="4342"/>
    <cellStyle name="Normal 2 13" xfId="4343"/>
    <cellStyle name="Normal 2 13 2" xfId="4344"/>
    <cellStyle name="Normal 2 13 2 2" xfId="4345"/>
    <cellStyle name="Normal 2 14" xfId="4346"/>
    <cellStyle name="Normal 2 14 2" xfId="4347"/>
    <cellStyle name="Normal 2 14 2 2" xfId="4348"/>
    <cellStyle name="Normal 2 15" xfId="4349"/>
    <cellStyle name="Normal 2 15 2" xfId="4350"/>
    <cellStyle name="Normal 2 15 2 2" xfId="4351"/>
    <cellStyle name="Normal 2 16" xfId="4352"/>
    <cellStyle name="Normal 2 16 2" xfId="4353"/>
    <cellStyle name="Normal 2 17" xfId="4354"/>
    <cellStyle name="Normal 2 18" xfId="4355"/>
    <cellStyle name="Normal 2 19" xfId="4356"/>
    <cellStyle name="Normal 2 2" xfId="4357"/>
    <cellStyle name="Normal 2 2 10" xfId="4358"/>
    <cellStyle name="Normal 2 2 10 2" xfId="4359"/>
    <cellStyle name="Normal 2 2 10 2 2" xfId="4360"/>
    <cellStyle name="Normal 2 2 11" xfId="4361"/>
    <cellStyle name="Normal 2 2 11 2" xfId="4362"/>
    <cellStyle name="Normal 2 2 11 2 2" xfId="4363"/>
    <cellStyle name="Normal 2 2 12" xfId="4364"/>
    <cellStyle name="Normal 2 2 12 2" xfId="4365"/>
    <cellStyle name="Normal 2 2 12 2 2" xfId="4366"/>
    <cellStyle name="Normal 2 2 13" xfId="4367"/>
    <cellStyle name="Normal 2 2 13 2" xfId="4368"/>
    <cellStyle name="Normal 2 2 13 2 2" xfId="4369"/>
    <cellStyle name="Normal 2 2 14" xfId="4370"/>
    <cellStyle name="Normal 2 2 14 2" xfId="4371"/>
    <cellStyle name="Normal 2 2 15" xfId="4372"/>
    <cellStyle name="Normal 2 2 16" xfId="4373"/>
    <cellStyle name="Normal 2 2 17" xfId="4374"/>
    <cellStyle name="Normal 2 2 18" xfId="4375"/>
    <cellStyle name="Normal 2 2 19" xfId="4376"/>
    <cellStyle name="Normal 2 2 2" xfId="4377"/>
    <cellStyle name="Normal 2 2 2 2" xfId="4378"/>
    <cellStyle name="Normal 2 2 2 3" xfId="4379"/>
    <cellStyle name="Normal 2 2 2 4" xfId="4380"/>
    <cellStyle name="Normal 2 2 2 4 2" xfId="4381"/>
    <cellStyle name="Normal 2 2 2 5" xfId="4382"/>
    <cellStyle name="Normal 2 2 2 6" xfId="4383"/>
    <cellStyle name="Normal 2 2 20" xfId="4384"/>
    <cellStyle name="Normal 2 2 21" xfId="4385"/>
    <cellStyle name="Normal 2 2 22" xfId="4386"/>
    <cellStyle name="Normal 2 2 23" xfId="4387"/>
    <cellStyle name="Normal 2 2 24" xfId="4388"/>
    <cellStyle name="Normal 2 2 25" xfId="4389"/>
    <cellStyle name="Normal 2 2 26" xfId="4390"/>
    <cellStyle name="Normal 2 2 27" xfId="4391"/>
    <cellStyle name="Normal 2 2 28" xfId="4392"/>
    <cellStyle name="Normal 2 2 29" xfId="4393"/>
    <cellStyle name="Normal 2 2 3" xfId="4394"/>
    <cellStyle name="Normal 2 2 3 10" xfId="4395"/>
    <cellStyle name="Normal 2 2 3 11" xfId="4396"/>
    <cellStyle name="Normal 2 2 3 12" xfId="4397"/>
    <cellStyle name="Normal 2 2 3 13" xfId="4398"/>
    <cellStyle name="Normal 2 2 3 14" xfId="4399"/>
    <cellStyle name="Normal 2 2 3 15" xfId="4400"/>
    <cellStyle name="Normal 2 2 3 16" xfId="4401"/>
    <cellStyle name="Normal 2 2 3 17" xfId="4402"/>
    <cellStyle name="Normal 2 2 3 18" xfId="4403"/>
    <cellStyle name="Normal 2 2 3 19" xfId="4404"/>
    <cellStyle name="Normal 2 2 3 2" xfId="4405"/>
    <cellStyle name="Normal 2 2 3 2 2" xfId="4406"/>
    <cellStyle name="Normal 2 2 3 2 2 2" xfId="4407"/>
    <cellStyle name="Normal 2 2 3 20" xfId="4408"/>
    <cellStyle name="Normal 2 2 3 21" xfId="4409"/>
    <cellStyle name="Normal 2 2 3 22" xfId="4410"/>
    <cellStyle name="Normal 2 2 3 23" xfId="4411"/>
    <cellStyle name="Normal 2 2 3 24" xfId="4412"/>
    <cellStyle name="Normal 2 2 3 25" xfId="4413"/>
    <cellStyle name="Normal 2 2 3 26" xfId="4414"/>
    <cellStyle name="Normal 2 2 3 27" xfId="4415"/>
    <cellStyle name="Normal 2 2 3 28" xfId="4416"/>
    <cellStyle name="Normal 2 2 3 3" xfId="4417"/>
    <cellStyle name="Normal 2 2 3 3 2" xfId="4418"/>
    <cellStyle name="Normal 2 2 3 4" xfId="4419"/>
    <cellStyle name="Normal 2 2 3 5" xfId="4420"/>
    <cellStyle name="Normal 2 2 3 6" xfId="4421"/>
    <cellStyle name="Normal 2 2 3 7" xfId="4422"/>
    <cellStyle name="Normal 2 2 3 8" xfId="4423"/>
    <cellStyle name="Normal 2 2 3 9" xfId="4424"/>
    <cellStyle name="Normal 2 2 30" xfId="4425"/>
    <cellStyle name="Normal 2 2 31" xfId="4426"/>
    <cellStyle name="Normal 2 2 32" xfId="4427"/>
    <cellStyle name="Normal 2 2 33" xfId="4428"/>
    <cellStyle name="Normal 2 2 33 2" xfId="4429"/>
    <cellStyle name="Normal 2 2 33 3" xfId="4430"/>
    <cellStyle name="Normal 2 2 33 4" xfId="4431"/>
    <cellStyle name="Normal 2 2 33 5" xfId="4432"/>
    <cellStyle name="Normal 2 2 34" xfId="4433"/>
    <cellStyle name="Normal 2 2 35" xfId="4434"/>
    <cellStyle name="Normal 2 2 36" xfId="4435"/>
    <cellStyle name="Normal 2 2 37" xfId="4436"/>
    <cellStyle name="Normal 2 2 4" xfId="4437"/>
    <cellStyle name="Normal 2 2 4 2" xfId="4438"/>
    <cellStyle name="Normal 2 2 4 2 2" xfId="4439"/>
    <cellStyle name="Normal 2 2 4 2 2 2" xfId="4440"/>
    <cellStyle name="Normal 2 2 4 3" xfId="4441"/>
    <cellStyle name="Normal 2 2 5" xfId="4442"/>
    <cellStyle name="Normal 2 2 5 2" xfId="4443"/>
    <cellStyle name="Normal 2 2 5 2 2" xfId="4444"/>
    <cellStyle name="Normal 2 2 6" xfId="4445"/>
    <cellStyle name="Normal 2 2 6 2" xfId="4446"/>
    <cellStyle name="Normal 2 2 6 2 2" xfId="4447"/>
    <cellStyle name="Normal 2 2 7" xfId="4448"/>
    <cellStyle name="Normal 2 2 7 2" xfId="4449"/>
    <cellStyle name="Normal 2 2 7 2 2" xfId="4450"/>
    <cellStyle name="Normal 2 2 8" xfId="4451"/>
    <cellStyle name="Normal 2 2 8 2" xfId="4452"/>
    <cellStyle name="Normal 2 2 8 2 2" xfId="4453"/>
    <cellStyle name="Normal 2 2 9" xfId="4454"/>
    <cellStyle name="Normal 2 2 9 2" xfId="4455"/>
    <cellStyle name="Normal 2 2 9 2 2" xfId="4456"/>
    <cellStyle name="Normal 2 2_214" xfId="4457"/>
    <cellStyle name="Normal 2 20" xfId="4458"/>
    <cellStyle name="Normal 2 21" xfId="4459"/>
    <cellStyle name="Normal 2 22" xfId="4460"/>
    <cellStyle name="Normal 2 23" xfId="4461"/>
    <cellStyle name="Normal 2 24" xfId="4462"/>
    <cellStyle name="Normal 2 25" xfId="4463"/>
    <cellStyle name="Normal 2 26" xfId="4464"/>
    <cellStyle name="Normal 2 27" xfId="4465"/>
    <cellStyle name="Normal 2 28" xfId="4466"/>
    <cellStyle name="Normal 2 29" xfId="4467"/>
    <cellStyle name="Normal 2 3" xfId="4468"/>
    <cellStyle name="Normal 2 3 10" xfId="4469"/>
    <cellStyle name="Normal 2 3 10 2" xfId="4470"/>
    <cellStyle name="Normal 2 3 10 2 2" xfId="4471"/>
    <cellStyle name="Normal 2 3 11" xfId="4472"/>
    <cellStyle name="Normal 2 3 11 2" xfId="4473"/>
    <cellStyle name="Normal 2 3 11 2 2" xfId="4474"/>
    <cellStyle name="Normal 2 3 12" xfId="4475"/>
    <cellStyle name="Normal 2 3 12 2" xfId="4476"/>
    <cellStyle name="Normal 2 3 12 2 2" xfId="4477"/>
    <cellStyle name="Normal 2 3 13" xfId="4478"/>
    <cellStyle name="Normal 2 3 13 2" xfId="4479"/>
    <cellStyle name="Normal 2 3 14" xfId="4480"/>
    <cellStyle name="Normal 2 3 15" xfId="4481"/>
    <cellStyle name="Normal 2 3 16" xfId="4482"/>
    <cellStyle name="Normal 2 3 17" xfId="4483"/>
    <cellStyle name="Normal 2 3 18" xfId="4484"/>
    <cellStyle name="Normal 2 3 19" xfId="4485"/>
    <cellStyle name="Normal 2 3 2" xfId="4486"/>
    <cellStyle name="Normal 2 3 2 10" xfId="4487"/>
    <cellStyle name="Normal 2 3 2 10 2" xfId="4488"/>
    <cellStyle name="Normal 2 3 2 10 3" xfId="4489"/>
    <cellStyle name="Normal 2 3 2 10 4" xfId="4490"/>
    <cellStyle name="Normal 2 3 2 10 5" xfId="4491"/>
    <cellStyle name="Normal 2 3 2 11" xfId="4492"/>
    <cellStyle name="Normal 2 3 2 12" xfId="4493"/>
    <cellStyle name="Normal 2 3 2 13" xfId="4494"/>
    <cellStyle name="Normal 2 3 2 14" xfId="4495"/>
    <cellStyle name="Normal 2 3 2 2" xfId="4496"/>
    <cellStyle name="Normal 2 3 2 2 2" xfId="4497"/>
    <cellStyle name="Normal 2 3 2 2 2 2" xfId="4498"/>
    <cellStyle name="Normal 2 3 2 2 2 2 2" xfId="4499"/>
    <cellStyle name="Normal 2 3 2 2 2 2 2 2" xfId="4500"/>
    <cellStyle name="Normal 2 3 2 2 2 2 2 2 2" xfId="4501"/>
    <cellStyle name="Normal 2 3 2 2 2 2 2 2 3" xfId="4502"/>
    <cellStyle name="Normal 2 3 2 2 2 2 2 2 4" xfId="4503"/>
    <cellStyle name="Normal 2 3 2 2 2 2 2 2 5" xfId="4504"/>
    <cellStyle name="Normal 2 3 2 2 2 2 2 3" xfId="4505"/>
    <cellStyle name="Normal 2 3 2 2 2 2 2 4" xfId="4506"/>
    <cellStyle name="Normal 2 3 2 2 2 2 2 5" xfId="4507"/>
    <cellStyle name="Normal 2 3 2 2 2 2 2 6" xfId="4508"/>
    <cellStyle name="Normal 2 3 2 2 2 2 3" xfId="4509"/>
    <cellStyle name="Normal 2 3 2 2 2 2 3 2" xfId="4510"/>
    <cellStyle name="Normal 2 3 2 2 2 2 3 3" xfId="4511"/>
    <cellStyle name="Normal 2 3 2 2 2 2 3 4" xfId="4512"/>
    <cellStyle name="Normal 2 3 2 2 2 2 3 5" xfId="4513"/>
    <cellStyle name="Normal 2 3 2 2 2 2 4" xfId="4514"/>
    <cellStyle name="Normal 2 3 2 2 2 2 5" xfId="4515"/>
    <cellStyle name="Normal 2 3 2 2 2 2 6" xfId="4516"/>
    <cellStyle name="Normal 2 3 2 2 2 3" xfId="4517"/>
    <cellStyle name="Normal 2 3 2 2 2 3 2" xfId="4518"/>
    <cellStyle name="Normal 2 3 2 2 2 3 3" xfId="4519"/>
    <cellStyle name="Normal 2 3 2 2 2 3 4" xfId="4520"/>
    <cellStyle name="Normal 2 3 2 2 2 3 5" xfId="4521"/>
    <cellStyle name="Normal 2 3 2 2 2 4" xfId="4522"/>
    <cellStyle name="Normal 2 3 2 2 2 5" xfId="4523"/>
    <cellStyle name="Normal 2 3 2 2 2 6" xfId="4524"/>
    <cellStyle name="Normal 2 3 2 2 2 7" xfId="4525"/>
    <cellStyle name="Normal 2 3 2 2 3" xfId="4526"/>
    <cellStyle name="Normal 2 3 2 2 3 2" xfId="4527"/>
    <cellStyle name="Normal 2 3 2 2 3 3" xfId="4528"/>
    <cellStyle name="Normal 2 3 2 2 3 4" xfId="4529"/>
    <cellStyle name="Normal 2 3 2 2 3 5" xfId="4530"/>
    <cellStyle name="Normal 2 3 2 2 4" xfId="4531"/>
    <cellStyle name="Normal 2 3 2 2 5" xfId="4532"/>
    <cellStyle name="Normal 2 3 2 2 6" xfId="4533"/>
    <cellStyle name="Normal 2 3 2 2 7" xfId="4534"/>
    <cellStyle name="Normal 2 3 2 3" xfId="4535"/>
    <cellStyle name="Normal 2 3 2 4" xfId="4536"/>
    <cellStyle name="Normal 2 3 2 5" xfId="4537"/>
    <cellStyle name="Normal 2 3 2 6" xfId="4538"/>
    <cellStyle name="Normal 2 3 2 7" xfId="4539"/>
    <cellStyle name="Normal 2 3 2 8" xfId="4540"/>
    <cellStyle name="Normal 2 3 2 9" xfId="4541"/>
    <cellStyle name="Normal 2 3 20" xfId="4542"/>
    <cellStyle name="Normal 2 3 21" xfId="4543"/>
    <cellStyle name="Normal 2 3 22" xfId="4544"/>
    <cellStyle name="Normal 2 3 23" xfId="4545"/>
    <cellStyle name="Normal 2 3 24" xfId="4546"/>
    <cellStyle name="Normal 2 3 25" xfId="4547"/>
    <cellStyle name="Normal 2 3 26" xfId="4548"/>
    <cellStyle name="Normal 2 3 27" xfId="4549"/>
    <cellStyle name="Normal 2 3 28" xfId="4550"/>
    <cellStyle name="Normal 2 3 29" xfId="4551"/>
    <cellStyle name="Normal 2 3 3" xfId="4552"/>
    <cellStyle name="Normal 2 3 3 2" xfId="4553"/>
    <cellStyle name="Normal 2 3 3 2 2" xfId="4554"/>
    <cellStyle name="Normal 2 3 30" xfId="4555"/>
    <cellStyle name="Normal 2 3 31" xfId="4556"/>
    <cellStyle name="Normal 2 3 32" xfId="4557"/>
    <cellStyle name="Normal 2 3 32 2" xfId="4558"/>
    <cellStyle name="Normal 2 3 32 3" xfId="4559"/>
    <cellStyle name="Normal 2 3 32 4" xfId="4560"/>
    <cellStyle name="Normal 2 3 32 5" xfId="4561"/>
    <cellStyle name="Normal 2 3 33" xfId="4562"/>
    <cellStyle name="Normal 2 3 34" xfId="4563"/>
    <cellStyle name="Normal 2 3 35" xfId="4564"/>
    <cellStyle name="Normal 2 3 36" xfId="4565"/>
    <cellStyle name="Normal 2 3 4" xfId="4566"/>
    <cellStyle name="Normal 2 3 4 2" xfId="4567"/>
    <cellStyle name="Normal 2 3 4 2 2" xfId="4568"/>
    <cellStyle name="Normal 2 3 5" xfId="4569"/>
    <cellStyle name="Normal 2 3 5 2" xfId="4570"/>
    <cellStyle name="Normal 2 3 5 2 2" xfId="4571"/>
    <cellStyle name="Normal 2 3 6" xfId="4572"/>
    <cellStyle name="Normal 2 3 6 2" xfId="4573"/>
    <cellStyle name="Normal 2 3 6 2 2" xfId="4574"/>
    <cellStyle name="Normal 2 3 7" xfId="4575"/>
    <cellStyle name="Normal 2 3 7 2" xfId="4576"/>
    <cellStyle name="Normal 2 3 7 2 2" xfId="4577"/>
    <cellStyle name="Normal 2 3 8" xfId="4578"/>
    <cellStyle name="Normal 2 3 8 2" xfId="4579"/>
    <cellStyle name="Normal 2 3 8 2 2" xfId="4580"/>
    <cellStyle name="Normal 2 3 9" xfId="4581"/>
    <cellStyle name="Normal 2 3 9 2" xfId="4582"/>
    <cellStyle name="Normal 2 3 9 2 2" xfId="4583"/>
    <cellStyle name="Normal 2 30" xfId="4584"/>
    <cellStyle name="Normal 2 30 2" xfId="4585"/>
    <cellStyle name="Normal 2 31" xfId="4586"/>
    <cellStyle name="Normal 2 31 2" xfId="4587"/>
    <cellStyle name="Normal 2 32" xfId="4588"/>
    <cellStyle name="Normal 2 32 2" xfId="4589"/>
    <cellStyle name="Normal 2 33" xfId="4590"/>
    <cellStyle name="Normal 2 33 2" xfId="4591"/>
    <cellStyle name="Normal 2 33 2 2" xfId="4592"/>
    <cellStyle name="Normal 2 33 3" xfId="4593"/>
    <cellStyle name="Normal 2 33 3 2" xfId="4594"/>
    <cellStyle name="Normal 2 33 4" xfId="4595"/>
    <cellStyle name="Normal 2 33 4 2" xfId="4596"/>
    <cellStyle name="Normal 2 33 5" xfId="4597"/>
    <cellStyle name="Normal 2 33 5 2" xfId="4598"/>
    <cellStyle name="Normal 2 34" xfId="4599"/>
    <cellStyle name="Normal 2 34 2" xfId="4600"/>
    <cellStyle name="Normal 2 35" xfId="4601"/>
    <cellStyle name="Normal 2 36" xfId="4602"/>
    <cellStyle name="Normal 2 37" xfId="4603"/>
    <cellStyle name="Normal 2 38" xfId="4604"/>
    <cellStyle name="Normal 2 39" xfId="6500"/>
    <cellStyle name="Normal 2 4" xfId="4605"/>
    <cellStyle name="Normal 2 4 10" xfId="4606"/>
    <cellStyle name="Normal 2 4 2" xfId="4607"/>
    <cellStyle name="Normal 2 4 2 2" xfId="4608"/>
    <cellStyle name="Normal 2 4 2 2 2" xfId="4609"/>
    <cellStyle name="Normal 2 4 2 2 2 2" xfId="4610"/>
    <cellStyle name="Normal 2 4 2 2 2 2 2" xfId="4611"/>
    <cellStyle name="Normal 2 4 2 2 2 2 3" xfId="4612"/>
    <cellStyle name="Normal 2 4 2 2 2 2 4" xfId="4613"/>
    <cellStyle name="Normal 2 4 2 2 2 2 5" xfId="4614"/>
    <cellStyle name="Normal 2 4 2 2 2 3" xfId="4615"/>
    <cellStyle name="Normal 2 4 2 2 2 4" xfId="4616"/>
    <cellStyle name="Normal 2 4 2 2 2 5" xfId="4617"/>
    <cellStyle name="Normal 2 4 2 2 2 6" xfId="4618"/>
    <cellStyle name="Normal 2 4 2 2 3" xfId="4619"/>
    <cellStyle name="Normal 2 4 2 2 3 2" xfId="4620"/>
    <cellStyle name="Normal 2 4 2 2 3 3" xfId="4621"/>
    <cellStyle name="Normal 2 4 2 2 3 4" xfId="4622"/>
    <cellStyle name="Normal 2 4 2 2 3 5" xfId="4623"/>
    <cellStyle name="Normal 2 4 2 2 4" xfId="4624"/>
    <cellStyle name="Normal 2 4 2 2 5" xfId="4625"/>
    <cellStyle name="Normal 2 4 2 2 6" xfId="4626"/>
    <cellStyle name="Normal 2 4 2 3" xfId="4627"/>
    <cellStyle name="Normal 2 4 2 3 2" xfId="4628"/>
    <cellStyle name="Normal 2 4 2 3 3" xfId="4629"/>
    <cellStyle name="Normal 2 4 2 3 4" xfId="4630"/>
    <cellStyle name="Normal 2 4 2 3 5" xfId="4631"/>
    <cellStyle name="Normal 2 4 2 4" xfId="4632"/>
    <cellStyle name="Normal 2 4 2 5" xfId="4633"/>
    <cellStyle name="Normal 2 4 2 6" xfId="4634"/>
    <cellStyle name="Normal 2 4 2 7" xfId="4635"/>
    <cellStyle name="Normal 2 4 3" xfId="4636"/>
    <cellStyle name="Normal 2 4 4" xfId="4637"/>
    <cellStyle name="Normal 2 4 5" xfId="4638"/>
    <cellStyle name="Normal 2 4 6" xfId="4639"/>
    <cellStyle name="Normal 2 4 6 2" xfId="4640"/>
    <cellStyle name="Normal 2 4 6 3" xfId="4641"/>
    <cellStyle name="Normal 2 4 6 4" xfId="4642"/>
    <cellStyle name="Normal 2 4 6 5" xfId="4643"/>
    <cellStyle name="Normal 2 4 7" xfId="4644"/>
    <cellStyle name="Normal 2 4 8" xfId="4645"/>
    <cellStyle name="Normal 2 4 9" xfId="4646"/>
    <cellStyle name="Normal 2 5" xfId="4647"/>
    <cellStyle name="Normal 2 5 10" xfId="4648"/>
    <cellStyle name="Normal 2 5 2" xfId="4649"/>
    <cellStyle name="Normal 2 5 2 2" xfId="4650"/>
    <cellStyle name="Normal 2 5 2 2 2" xfId="4651"/>
    <cellStyle name="Normal 2 5 2 2 2 2" xfId="4652"/>
    <cellStyle name="Normal 2 5 2 2 2 2 2" xfId="4653"/>
    <cellStyle name="Normal 2 5 2 2 2 2 3" xfId="4654"/>
    <cellStyle name="Normal 2 5 2 2 2 2 4" xfId="4655"/>
    <cellStyle name="Normal 2 5 2 2 2 2 5" xfId="4656"/>
    <cellStyle name="Normal 2 5 2 2 2 3" xfId="4657"/>
    <cellStyle name="Normal 2 5 2 2 2 4" xfId="4658"/>
    <cellStyle name="Normal 2 5 2 2 2 5" xfId="4659"/>
    <cellStyle name="Normal 2 5 2 2 2 6" xfId="4660"/>
    <cellStyle name="Normal 2 5 2 2 3" xfId="4661"/>
    <cellStyle name="Normal 2 5 2 2 3 2" xfId="4662"/>
    <cellStyle name="Normal 2 5 2 2 3 3" xfId="4663"/>
    <cellStyle name="Normal 2 5 2 2 3 4" xfId="4664"/>
    <cellStyle name="Normal 2 5 2 2 3 5" xfId="4665"/>
    <cellStyle name="Normal 2 5 2 2 4" xfId="4666"/>
    <cellStyle name="Normal 2 5 2 2 5" xfId="4667"/>
    <cellStyle name="Normal 2 5 2 2 6" xfId="4668"/>
    <cellStyle name="Normal 2 5 2 3" xfId="4669"/>
    <cellStyle name="Normal 2 5 2 3 2" xfId="4670"/>
    <cellStyle name="Normal 2 5 2 3 3" xfId="4671"/>
    <cellStyle name="Normal 2 5 2 3 4" xfId="4672"/>
    <cellStyle name="Normal 2 5 2 3 5" xfId="4673"/>
    <cellStyle name="Normal 2 5 2 4" xfId="4674"/>
    <cellStyle name="Normal 2 5 2 5" xfId="4675"/>
    <cellStyle name="Normal 2 5 2 6" xfId="4676"/>
    <cellStyle name="Normal 2 5 2 7" xfId="4677"/>
    <cellStyle name="Normal 2 5 3" xfId="4678"/>
    <cellStyle name="Normal 2 5 4" xfId="4679"/>
    <cellStyle name="Normal 2 5 5" xfId="4680"/>
    <cellStyle name="Normal 2 5 6" xfId="4681"/>
    <cellStyle name="Normal 2 5 6 2" xfId="4682"/>
    <cellStyle name="Normal 2 5 6 3" xfId="4683"/>
    <cellStyle name="Normal 2 5 6 4" xfId="4684"/>
    <cellStyle name="Normal 2 5 6 5" xfId="4685"/>
    <cellStyle name="Normal 2 5 7" xfId="4686"/>
    <cellStyle name="Normal 2 5 8" xfId="4687"/>
    <cellStyle name="Normal 2 5 9" xfId="4688"/>
    <cellStyle name="Normal 2 6" xfId="4689"/>
    <cellStyle name="Normal 2 6 10" xfId="4690"/>
    <cellStyle name="Normal 2 6 2" xfId="4691"/>
    <cellStyle name="Normal 2 6 2 2" xfId="4692"/>
    <cellStyle name="Normal 2 6 2 2 2" xfId="4693"/>
    <cellStyle name="Normal 2 6 2 2 2 2" xfId="4694"/>
    <cellStyle name="Normal 2 6 2 2 2 2 2" xfId="4695"/>
    <cellStyle name="Normal 2 6 2 2 2 2 3" xfId="4696"/>
    <cellStyle name="Normal 2 6 2 2 2 2 4" xfId="4697"/>
    <cellStyle name="Normal 2 6 2 2 2 2 5" xfId="4698"/>
    <cellStyle name="Normal 2 6 2 2 2 3" xfId="4699"/>
    <cellStyle name="Normal 2 6 2 2 2 4" xfId="4700"/>
    <cellStyle name="Normal 2 6 2 2 2 5" xfId="4701"/>
    <cellStyle name="Normal 2 6 2 2 2 6" xfId="4702"/>
    <cellStyle name="Normal 2 6 2 2 3" xfId="4703"/>
    <cellStyle name="Normal 2 6 2 2 3 2" xfId="4704"/>
    <cellStyle name="Normal 2 6 2 2 3 3" xfId="4705"/>
    <cellStyle name="Normal 2 6 2 2 3 4" xfId="4706"/>
    <cellStyle name="Normal 2 6 2 2 3 5" xfId="4707"/>
    <cellStyle name="Normal 2 6 2 2 4" xfId="4708"/>
    <cellStyle name="Normal 2 6 2 2 5" xfId="4709"/>
    <cellStyle name="Normal 2 6 2 2 6" xfId="4710"/>
    <cellStyle name="Normal 2 6 2 3" xfId="4711"/>
    <cellStyle name="Normal 2 6 2 3 2" xfId="4712"/>
    <cellStyle name="Normal 2 6 2 3 3" xfId="4713"/>
    <cellStyle name="Normal 2 6 2 3 4" xfId="4714"/>
    <cellStyle name="Normal 2 6 2 3 5" xfId="4715"/>
    <cellStyle name="Normal 2 6 2 4" xfId="4716"/>
    <cellStyle name="Normal 2 6 2 5" xfId="4717"/>
    <cellStyle name="Normal 2 6 2 6" xfId="4718"/>
    <cellStyle name="Normal 2 6 2 7" xfId="4719"/>
    <cellStyle name="Normal 2 6 3" xfId="4720"/>
    <cellStyle name="Normal 2 6 4" xfId="4721"/>
    <cellStyle name="Normal 2 6 5" xfId="4722"/>
    <cellStyle name="Normal 2 6 6" xfId="4723"/>
    <cellStyle name="Normal 2 6 6 2" xfId="4724"/>
    <cellStyle name="Normal 2 6 6 3" xfId="4725"/>
    <cellStyle name="Normal 2 6 6 4" xfId="4726"/>
    <cellStyle name="Normal 2 6 6 5" xfId="4727"/>
    <cellStyle name="Normal 2 6 7" xfId="4728"/>
    <cellStyle name="Normal 2 6 8" xfId="4729"/>
    <cellStyle name="Normal 2 6 9" xfId="4730"/>
    <cellStyle name="Normal 2 7" xfId="4731"/>
    <cellStyle name="Normal 2 7 2" xfId="4732"/>
    <cellStyle name="Normal 2 7 2 2" xfId="4733"/>
    <cellStyle name="Normal 2 7 2 2 2" xfId="4734"/>
    <cellStyle name="Normal 2 7 2 2 2 2" xfId="4735"/>
    <cellStyle name="Normal 2 7 2 2 2 2 2" xfId="4736"/>
    <cellStyle name="Normal 2 7 2 2 2 2 3" xfId="4737"/>
    <cellStyle name="Normal 2 7 2 2 2 2 4" xfId="4738"/>
    <cellStyle name="Normal 2 7 2 2 2 2 5" xfId="4739"/>
    <cellStyle name="Normal 2 7 2 2 2 3" xfId="4740"/>
    <cellStyle name="Normal 2 7 2 2 2 4" xfId="4741"/>
    <cellStyle name="Normal 2 7 2 2 2 5" xfId="4742"/>
    <cellStyle name="Normal 2 7 2 2 2 6" xfId="4743"/>
    <cellStyle name="Normal 2 7 2 2 3" xfId="4744"/>
    <cellStyle name="Normal 2 7 2 2 3 2" xfId="4745"/>
    <cellStyle name="Normal 2 7 2 2 3 3" xfId="4746"/>
    <cellStyle name="Normal 2 7 2 2 3 4" xfId="4747"/>
    <cellStyle name="Normal 2 7 2 2 3 5" xfId="4748"/>
    <cellStyle name="Normal 2 7 2 2 4" xfId="4749"/>
    <cellStyle name="Normal 2 7 2 2 5" xfId="4750"/>
    <cellStyle name="Normal 2 7 2 2 6" xfId="4751"/>
    <cellStyle name="Normal 2 7 2 3" xfId="4752"/>
    <cellStyle name="Normal 2 7 2 3 2" xfId="4753"/>
    <cellStyle name="Normal 2 7 2 3 3" xfId="4754"/>
    <cellStyle name="Normal 2 7 2 3 4" xfId="4755"/>
    <cellStyle name="Normal 2 7 2 3 5" xfId="4756"/>
    <cellStyle name="Normal 2 7 2 4" xfId="4757"/>
    <cellStyle name="Normal 2 7 2 5" xfId="4758"/>
    <cellStyle name="Normal 2 7 2 6" xfId="4759"/>
    <cellStyle name="Normal 2 7 2 7" xfId="4760"/>
    <cellStyle name="Normal 2 7 3" xfId="4761"/>
    <cellStyle name="Normal 2 7 3 2" xfId="4762"/>
    <cellStyle name="Normal 2 7 3 3" xfId="4763"/>
    <cellStyle name="Normal 2 7 3 4" xfId="4764"/>
    <cellStyle name="Normal 2 7 3 5" xfId="4765"/>
    <cellStyle name="Normal 2 7 4" xfId="4766"/>
    <cellStyle name="Normal 2 7 5" xfId="4767"/>
    <cellStyle name="Normal 2 7 6" xfId="4768"/>
    <cellStyle name="Normal 2 7 7" xfId="4769"/>
    <cellStyle name="Normal 2 8" xfId="4770"/>
    <cellStyle name="Normal 2 8 2" xfId="4771"/>
    <cellStyle name="Normal 2 8 2 2" xfId="4772"/>
    <cellStyle name="Normal 2 9" xfId="4773"/>
    <cellStyle name="Normal 2 9 2" xfId="4774"/>
    <cellStyle name="Normal 2 9 2 2" xfId="4775"/>
    <cellStyle name="Normal 2_214" xfId="4776"/>
    <cellStyle name="Normal 20" xfId="4777"/>
    <cellStyle name="Normal 20 10" xfId="4778"/>
    <cellStyle name="Normal 20 11" xfId="4779"/>
    <cellStyle name="Normal 20 12" xfId="4780"/>
    <cellStyle name="Normal 20 13" xfId="4781"/>
    <cellStyle name="Normal 20 14" xfId="4782"/>
    <cellStyle name="Normal 20 15" xfId="4783"/>
    <cellStyle name="Normal 20 16" xfId="4784"/>
    <cellStyle name="Normal 20 17" xfId="4785"/>
    <cellStyle name="Normal 20 18" xfId="4786"/>
    <cellStyle name="Normal 20 2" xfId="4787"/>
    <cellStyle name="Normal 20 3" xfId="4788"/>
    <cellStyle name="Normal 20 4" xfId="4789"/>
    <cellStyle name="Normal 20 5" xfId="4790"/>
    <cellStyle name="Normal 20 6" xfId="4791"/>
    <cellStyle name="Normal 20 7" xfId="4792"/>
    <cellStyle name="Normal 20 8" xfId="4793"/>
    <cellStyle name="Normal 20 9" xfId="4794"/>
    <cellStyle name="Normal 21" xfId="4795"/>
    <cellStyle name="Normal 21 10" xfId="4796"/>
    <cellStyle name="Normal 21 11" xfId="4797"/>
    <cellStyle name="Normal 21 12" xfId="4798"/>
    <cellStyle name="Normal 21 13" xfId="4799"/>
    <cellStyle name="Normal 21 14" xfId="4800"/>
    <cellStyle name="Normal 21 15" xfId="4801"/>
    <cellStyle name="Normal 21 16" xfId="4802"/>
    <cellStyle name="Normal 21 17" xfId="4803"/>
    <cellStyle name="Normal 21 18" xfId="4804"/>
    <cellStyle name="Normal 21 2" xfId="4805"/>
    <cellStyle name="Normal 21 3" xfId="4806"/>
    <cellStyle name="Normal 21 4" xfId="4807"/>
    <cellStyle name="Normal 21 5" xfId="4808"/>
    <cellStyle name="Normal 21 6" xfId="4809"/>
    <cellStyle name="Normal 21 7" xfId="4810"/>
    <cellStyle name="Normal 21 8" xfId="4811"/>
    <cellStyle name="Normal 21 9" xfId="4812"/>
    <cellStyle name="Normal 22" xfId="4813"/>
    <cellStyle name="Normal 22 10" xfId="4814"/>
    <cellStyle name="Normal 22 11" xfId="4815"/>
    <cellStyle name="Normal 22 12" xfId="4816"/>
    <cellStyle name="Normal 22 2" xfId="4817"/>
    <cellStyle name="Normal 22 3" xfId="4818"/>
    <cellStyle name="Normal 22 4" xfId="4819"/>
    <cellStyle name="Normal 22 5" xfId="4820"/>
    <cellStyle name="Normal 22 6" xfId="4821"/>
    <cellStyle name="Normal 22 7" xfId="4822"/>
    <cellStyle name="Normal 22 8" xfId="4823"/>
    <cellStyle name="Normal 22 9" xfId="4824"/>
    <cellStyle name="Normal 23" xfId="4825"/>
    <cellStyle name="Normal 23 10" xfId="4826"/>
    <cellStyle name="Normal 23 11" xfId="4827"/>
    <cellStyle name="Normal 23 12" xfId="4828"/>
    <cellStyle name="Normal 23 2" xfId="4829"/>
    <cellStyle name="Normal 23 3" xfId="4830"/>
    <cellStyle name="Normal 23 4" xfId="4831"/>
    <cellStyle name="Normal 23 5" xfId="4832"/>
    <cellStyle name="Normal 23 6" xfId="4833"/>
    <cellStyle name="Normal 23 7" xfId="4834"/>
    <cellStyle name="Normal 23 8" xfId="4835"/>
    <cellStyle name="Normal 23 9" xfId="4836"/>
    <cellStyle name="Normal 24 10" xfId="4837"/>
    <cellStyle name="Normal 24 2" xfId="4838"/>
    <cellStyle name="Normal 24 3" xfId="4839"/>
    <cellStyle name="Normal 24 4" xfId="4840"/>
    <cellStyle name="Normal 24 5" xfId="4841"/>
    <cellStyle name="Normal 24 6" xfId="4842"/>
    <cellStyle name="Normal 24 7" xfId="4843"/>
    <cellStyle name="Normal 24 8" xfId="4844"/>
    <cellStyle name="Normal 24 9" xfId="4845"/>
    <cellStyle name="Normal 25 10" xfId="4846"/>
    <cellStyle name="Normal 25 2" xfId="4847"/>
    <cellStyle name="Normal 25 3" xfId="4848"/>
    <cellStyle name="Normal 25 4" xfId="4849"/>
    <cellStyle name="Normal 25 5" xfId="4850"/>
    <cellStyle name="Normal 25 6" xfId="4851"/>
    <cellStyle name="Normal 25 7" xfId="4852"/>
    <cellStyle name="Normal 25 8" xfId="4853"/>
    <cellStyle name="Normal 25 9" xfId="4854"/>
    <cellStyle name="Normal 26" xfId="4855"/>
    <cellStyle name="Normal 26 10" xfId="4856"/>
    <cellStyle name="Normal 26 11" xfId="4857"/>
    <cellStyle name="Normal 26 12" xfId="4858"/>
    <cellStyle name="Normal 26 13" xfId="4859"/>
    <cellStyle name="Normal 26 2" xfId="4860"/>
    <cellStyle name="Normal 26 3" xfId="4861"/>
    <cellStyle name="Normal 26 4" xfId="4862"/>
    <cellStyle name="Normal 26 5" xfId="4863"/>
    <cellStyle name="Normal 26 6" xfId="4864"/>
    <cellStyle name="Normal 26 7" xfId="4865"/>
    <cellStyle name="Normal 26 8" xfId="4866"/>
    <cellStyle name="Normal 26 9" xfId="4867"/>
    <cellStyle name="Normal 27" xfId="4868"/>
    <cellStyle name="Normal 27 10" xfId="4869"/>
    <cellStyle name="Normal 27 11" xfId="4870"/>
    <cellStyle name="Normal 27 12" xfId="4871"/>
    <cellStyle name="Normal 27 13" xfId="4872"/>
    <cellStyle name="Normal 27 2" xfId="4873"/>
    <cellStyle name="Normal 27 3" xfId="4874"/>
    <cellStyle name="Normal 27 4" xfId="4875"/>
    <cellStyle name="Normal 27 5" xfId="4876"/>
    <cellStyle name="Normal 27 6" xfId="4877"/>
    <cellStyle name="Normal 27 7" xfId="4878"/>
    <cellStyle name="Normal 27 8" xfId="4879"/>
    <cellStyle name="Normal 27 9" xfId="4880"/>
    <cellStyle name="Normal 28" xfId="4881"/>
    <cellStyle name="Normal 28 2" xfId="4882"/>
    <cellStyle name="Normal 28 3" xfId="4883"/>
    <cellStyle name="Normal 28 4" xfId="4884"/>
    <cellStyle name="Normal 28 5" xfId="4885"/>
    <cellStyle name="Normal 28 6" xfId="4886"/>
    <cellStyle name="Normal 28 7" xfId="4887"/>
    <cellStyle name="Normal 29" xfId="4888"/>
    <cellStyle name="Normal 29 2" xfId="4889"/>
    <cellStyle name="Normal 29 3" xfId="4890"/>
    <cellStyle name="Normal 29 4" xfId="4891"/>
    <cellStyle name="Normal 29 5" xfId="4892"/>
    <cellStyle name="Normal 29 6" xfId="4893"/>
    <cellStyle name="Normal 29 7" xfId="4894"/>
    <cellStyle name="Normal 3" xfId="4895"/>
    <cellStyle name="Normal 3 10" xfId="4896"/>
    <cellStyle name="Normal 3 11" xfId="4897"/>
    <cellStyle name="Normal 3 12" xfId="4898"/>
    <cellStyle name="Normal 3 13" xfId="4899"/>
    <cellStyle name="Normal 3 14" xfId="4900"/>
    <cellStyle name="Normal 3 15" xfId="4901"/>
    <cellStyle name="Normal 3 16" xfId="4902"/>
    <cellStyle name="Normal 3 17" xfId="4903"/>
    <cellStyle name="Normal 3 18" xfId="4904"/>
    <cellStyle name="Normal 3 19" xfId="4905"/>
    <cellStyle name="Normal 3 2" xfId="4906"/>
    <cellStyle name="Normal 3 2 10" xfId="4907"/>
    <cellStyle name="Normal 3 2 11" xfId="4908"/>
    <cellStyle name="Normal 3 2 12" xfId="4909"/>
    <cellStyle name="Normal 3 2 13" xfId="6501"/>
    <cellStyle name="Normal 3 2 2" xfId="4910"/>
    <cellStyle name="Normal 3 2 2 2" xfId="4911"/>
    <cellStyle name="Normal 3 2 2 3" xfId="4912"/>
    <cellStyle name="Normal 3 2 2 4" xfId="4913"/>
    <cellStyle name="Normal 3 2 2 5" xfId="4914"/>
    <cellStyle name="Normal 3 2 2 6" xfId="4915"/>
    <cellStyle name="Normal 3 2 2 7" xfId="4916"/>
    <cellStyle name="Normal 3 2 2 8" xfId="4917"/>
    <cellStyle name="Normal 3 2 3" xfId="4918"/>
    <cellStyle name="Normal 3 2 4" xfId="4919"/>
    <cellStyle name="Normal 3 2 5" xfId="4920"/>
    <cellStyle name="Normal 3 2 6" xfId="4921"/>
    <cellStyle name="Normal 3 2 7" xfId="4922"/>
    <cellStyle name="Normal 3 2 8" xfId="4923"/>
    <cellStyle name="Normal 3 2 9" xfId="4924"/>
    <cellStyle name="Normal 3 20" xfId="4925"/>
    <cellStyle name="Normal 3 21" xfId="4926"/>
    <cellStyle name="Normal 3 22" xfId="4927"/>
    <cellStyle name="Normal 3 23" xfId="4928"/>
    <cellStyle name="Normal 3 24" xfId="4929"/>
    <cellStyle name="Normal 3 25" xfId="4930"/>
    <cellStyle name="Normal 3 26" xfId="4931"/>
    <cellStyle name="Normal 3 27" xfId="4932"/>
    <cellStyle name="Normal 3 28" xfId="4933"/>
    <cellStyle name="Normal 3 29" xfId="4934"/>
    <cellStyle name="Normal 3 3" xfId="4935"/>
    <cellStyle name="Normal 3 3 2" xfId="4936"/>
    <cellStyle name="Normal 3 3 2 2" xfId="4937"/>
    <cellStyle name="Normal 3 30" xfId="4938"/>
    <cellStyle name="Normal 3 31" xfId="4939"/>
    <cellStyle name="Normal 3 32" xfId="4940"/>
    <cellStyle name="Normal 3 32 2" xfId="4941"/>
    <cellStyle name="Normal 3 32 3" xfId="4942"/>
    <cellStyle name="Normal 3 32 4" xfId="4943"/>
    <cellStyle name="Normal 3 32 5" xfId="4944"/>
    <cellStyle name="Normal 3 33" xfId="4945"/>
    <cellStyle name="Normal 3 34" xfId="4946"/>
    <cellStyle name="Normal 3 35" xfId="4947"/>
    <cellStyle name="Normal 3 36" xfId="4948"/>
    <cellStyle name="Normal 3 4" xfId="4949"/>
    <cellStyle name="Normal 3 4 2" xfId="4950"/>
    <cellStyle name="Normal 3 4 2 2" xfId="4951"/>
    <cellStyle name="Normal 3 5" xfId="4952"/>
    <cellStyle name="Normal 3 5 2" xfId="4953"/>
    <cellStyle name="Normal 3 5 2 2" xfId="4954"/>
    <cellStyle name="Normal 3 6" xfId="4955"/>
    <cellStyle name="Normal 3 6 2" xfId="4956"/>
    <cellStyle name="Normal 3 6 2 2" xfId="4957"/>
    <cellStyle name="Normal 3 7" xfId="4958"/>
    <cellStyle name="Normal 3 8" xfId="4959"/>
    <cellStyle name="Normal 3 9" xfId="4960"/>
    <cellStyle name="Normal 30" xfId="4961"/>
    <cellStyle name="Normal 30 2" xfId="4962"/>
    <cellStyle name="Normal 30 3" xfId="4963"/>
    <cellStyle name="Normal 30 4" xfId="4964"/>
    <cellStyle name="Normal 30 5" xfId="4965"/>
    <cellStyle name="Normal 30 6" xfId="4966"/>
    <cellStyle name="Normal 30 7" xfId="4967"/>
    <cellStyle name="Normal 31 2" xfId="4968"/>
    <cellStyle name="Normal 31 3" xfId="4969"/>
    <cellStyle name="Normal 31 4" xfId="4970"/>
    <cellStyle name="Normal 31 5" xfId="4971"/>
    <cellStyle name="Normal 32 2" xfId="4972"/>
    <cellStyle name="Normal 32 3" xfId="4973"/>
    <cellStyle name="Normal 32 4" xfId="4974"/>
    <cellStyle name="Normal 32 5" xfId="4975"/>
    <cellStyle name="Normal 33" xfId="4976"/>
    <cellStyle name="Normal 33 2" xfId="4977"/>
    <cellStyle name="Normal 33 3" xfId="4978"/>
    <cellStyle name="Normal 33 4" xfId="4979"/>
    <cellStyle name="Normal 33 5" xfId="4980"/>
    <cellStyle name="Normal 34" xfId="4981"/>
    <cellStyle name="Normal 35" xfId="4982"/>
    <cellStyle name="Normal 36" xfId="4983"/>
    <cellStyle name="Normal 37" xfId="4984"/>
    <cellStyle name="Normal 4" xfId="4985"/>
    <cellStyle name="Normal 4 10" xfId="4986"/>
    <cellStyle name="Normal 4 11" xfId="4987"/>
    <cellStyle name="Normal 4 12" xfId="4988"/>
    <cellStyle name="Normal 4 13" xfId="4989"/>
    <cellStyle name="Normal 4 2" xfId="4990"/>
    <cellStyle name="Normal 4 2 2" xfId="4991"/>
    <cellStyle name="Normal 4 2 2 2" xfId="4992"/>
    <cellStyle name="Normal 4 2 2 2 2" xfId="4993"/>
    <cellStyle name="Normal 4 2 2 2 3" xfId="4994"/>
    <cellStyle name="Normal 4 2 2 2 4" xfId="4995"/>
    <cellStyle name="Normal 4 2 2 2 5" xfId="4996"/>
    <cellStyle name="Normal 4 2 2 3" xfId="4997"/>
    <cellStyle name="Normal 4 2 2 4" xfId="4998"/>
    <cellStyle name="Normal 4 2 2 5" xfId="4999"/>
    <cellStyle name="Normal 4 2 2 6" xfId="5000"/>
    <cellStyle name="Normal 4 2 3" xfId="5001"/>
    <cellStyle name="Normal 4 2 3 2" xfId="5002"/>
    <cellStyle name="Normal 4 2 3 3" xfId="5003"/>
    <cellStyle name="Normal 4 2 3 4" xfId="5004"/>
    <cellStyle name="Normal 4 2 3 5" xfId="5005"/>
    <cellStyle name="Normal 4 2 4" xfId="5006"/>
    <cellStyle name="Normal 4 2 5" xfId="5007"/>
    <cellStyle name="Normal 4 2 6" xfId="5008"/>
    <cellStyle name="Normal 4 3" xfId="5009"/>
    <cellStyle name="Normal 4 4" xfId="5010"/>
    <cellStyle name="Normal 4 5" xfId="5011"/>
    <cellStyle name="Normal 4 5 2" xfId="5012"/>
    <cellStyle name="Normal 4 6" xfId="5013"/>
    <cellStyle name="Normal 4 6 2" xfId="5014"/>
    <cellStyle name="Normal 4 7" xfId="5015"/>
    <cellStyle name="Normal 4 7 2" xfId="5016"/>
    <cellStyle name="Normal 4 8" xfId="5017"/>
    <cellStyle name="Normal 4 8 2" xfId="5018"/>
    <cellStyle name="Normal 4 8 2 2" xfId="5019"/>
    <cellStyle name="Normal 4 8 3" xfId="5020"/>
    <cellStyle name="Normal 4 8 3 2" xfId="5021"/>
    <cellStyle name="Normal 4 8 4" xfId="5022"/>
    <cellStyle name="Normal 4 8 4 2" xfId="5023"/>
    <cellStyle name="Normal 4 8 5" xfId="5024"/>
    <cellStyle name="Normal 4 8 5 2" xfId="5025"/>
    <cellStyle name="Normal 4 9" xfId="5026"/>
    <cellStyle name="Normal 4 9 2" xfId="5027"/>
    <cellStyle name="Normal 40" xfId="5028"/>
    <cellStyle name="Normal 41" xfId="5029"/>
    <cellStyle name="Normal 5 2" xfId="5030"/>
    <cellStyle name="Normal 5 3" xfId="5031"/>
    <cellStyle name="Normal 5 4" xfId="5032"/>
    <cellStyle name="Normal 5 5" xfId="5033"/>
    <cellStyle name="Normal 5 6" xfId="5034"/>
    <cellStyle name="Normal 6" xfId="5035"/>
    <cellStyle name="Normal 6 10" xfId="5036"/>
    <cellStyle name="Normal 6 11" xfId="5037"/>
    <cellStyle name="Normal 6 12" xfId="5038"/>
    <cellStyle name="Normal 6 13" xfId="5039"/>
    <cellStyle name="Normal 6 14" xfId="5040"/>
    <cellStyle name="Normal 6 15" xfId="5041"/>
    <cellStyle name="Normal 6 16" xfId="5042"/>
    <cellStyle name="Normal 6 2" xfId="5043"/>
    <cellStyle name="Normal 6 3" xfId="5044"/>
    <cellStyle name="Normal 6 4" xfId="5045"/>
    <cellStyle name="Normal 6 5" xfId="5046"/>
    <cellStyle name="Normal 6 6" xfId="5047"/>
    <cellStyle name="Normal 6 7" xfId="5048"/>
    <cellStyle name="Normal 6 8" xfId="5049"/>
    <cellStyle name="Normal 6 9" xfId="5050"/>
    <cellStyle name="Normal 7 10" xfId="5051"/>
    <cellStyle name="Normal 7 11" xfId="5052"/>
    <cellStyle name="Normal 7 12" xfId="5053"/>
    <cellStyle name="Normal 7 2" xfId="5054"/>
    <cellStyle name="Normal 7 3" xfId="5055"/>
    <cellStyle name="Normal 7 4" xfId="5056"/>
    <cellStyle name="Normal 7 5" xfId="5057"/>
    <cellStyle name="Normal 7 6" xfId="5058"/>
    <cellStyle name="Normal 7 7" xfId="5059"/>
    <cellStyle name="Normal 7 8" xfId="5060"/>
    <cellStyle name="Normal 7 9" xfId="5061"/>
    <cellStyle name="Normal 8" xfId="5062"/>
    <cellStyle name="Normal 8 10" xfId="5063"/>
    <cellStyle name="Normal 8 11" xfId="5064"/>
    <cellStyle name="Normal 8 12" xfId="5065"/>
    <cellStyle name="Normal 8 2" xfId="5066"/>
    <cellStyle name="Normal 8 3" xfId="5067"/>
    <cellStyle name="Normal 8 4" xfId="5068"/>
    <cellStyle name="Normal 8 5" xfId="5069"/>
    <cellStyle name="Normal 8 6" xfId="5070"/>
    <cellStyle name="Normal 8 7" xfId="5071"/>
    <cellStyle name="Normal 8 8" xfId="5072"/>
    <cellStyle name="Normal 8 9" xfId="5073"/>
    <cellStyle name="Normal 9 10" xfId="5074"/>
    <cellStyle name="Normal 9 11" xfId="5075"/>
    <cellStyle name="Normal 9 12" xfId="5076"/>
    <cellStyle name="Normal 9 13" xfId="5077"/>
    <cellStyle name="Normal 9 2" xfId="5078"/>
    <cellStyle name="Normal 9 3" xfId="5079"/>
    <cellStyle name="Normal 9 4" xfId="5080"/>
    <cellStyle name="Normal 9 5" xfId="5081"/>
    <cellStyle name="Normal 9 6" xfId="5082"/>
    <cellStyle name="Normal 9 7" xfId="5083"/>
    <cellStyle name="Normal 9 8" xfId="5084"/>
    <cellStyle name="Normal 9 9" xfId="5085"/>
    <cellStyle name="Normal VN" xfId="5086"/>
    <cellStyle name="Normal_Bao cao tai chinh 280405" xfId="6494"/>
    <cellStyle name="Normal_BCKT CTCK Việt Quốc" xfId="6503"/>
    <cellStyle name="Normal_BCKT mau nam 2007-Final" xfId="6497"/>
    <cellStyle name="Normal_BCKT mau nam 2007-Final_cty FBA 2012" xfId="9495"/>
    <cellStyle name="Normal_Thuyet minh" xfId="6495"/>
    <cellStyle name="Normal_Thuyet minh TSCD" xfId="6496"/>
    <cellStyle name="Normal_TMDT-QII.2012" xfId="9496"/>
    <cellStyle name="Normal_Tong hop bao cao (blank) (version 1)" xfId="6493"/>
    <cellStyle name="Normal1" xfId="5087"/>
    <cellStyle name="Normal1 10" xfId="5088"/>
    <cellStyle name="Normal1 11" xfId="5089"/>
    <cellStyle name="Normal1 12" xfId="5090"/>
    <cellStyle name="Normal1 13" xfId="5091"/>
    <cellStyle name="Normal1 14" xfId="5092"/>
    <cellStyle name="Normal1 15" xfId="5093"/>
    <cellStyle name="Normal1 16" xfId="5094"/>
    <cellStyle name="Normal1 17" xfId="5095"/>
    <cellStyle name="Normal1 18" xfId="5096"/>
    <cellStyle name="Normal1 19" xfId="5097"/>
    <cellStyle name="Normal1 2" xfId="5098"/>
    <cellStyle name="Normal1 20" xfId="5099"/>
    <cellStyle name="Normal1 21" xfId="5100"/>
    <cellStyle name="Normal1 22" xfId="5101"/>
    <cellStyle name="Normal1 23" xfId="5102"/>
    <cellStyle name="Normal1 24" xfId="5103"/>
    <cellStyle name="Normal1 25" xfId="5104"/>
    <cellStyle name="Normal1 26" xfId="5105"/>
    <cellStyle name="Normal1 27" xfId="5106"/>
    <cellStyle name="Normal1 28" xfId="5107"/>
    <cellStyle name="Normal1 29" xfId="5108"/>
    <cellStyle name="Normal1 3" xfId="5109"/>
    <cellStyle name="Normal1 30" xfId="5110"/>
    <cellStyle name="Normal1 31" xfId="5111"/>
    <cellStyle name="Normal1 32" xfId="5112"/>
    <cellStyle name="Normal1 33" xfId="5113"/>
    <cellStyle name="Normal1 4" xfId="5114"/>
    <cellStyle name="Normal1 5" xfId="5115"/>
    <cellStyle name="Normal1 6" xfId="5116"/>
    <cellStyle name="Normal1 7" xfId="5117"/>
    <cellStyle name="Normal1 8" xfId="5118"/>
    <cellStyle name="Normal1 9" xfId="5119"/>
    <cellStyle name="Note 2" xfId="5120"/>
    <cellStyle name="Note 2 2" xfId="5121"/>
    <cellStyle name="Note 2 3" xfId="5122"/>
    <cellStyle name="Note 2 4" xfId="5123"/>
    <cellStyle name="Note 3" xfId="5124"/>
    <cellStyle name="Note 3 2" xfId="5125"/>
    <cellStyle name="Note 3 3" xfId="5126"/>
    <cellStyle name="Note 3 4" xfId="5127"/>
    <cellStyle name="Note 4" xfId="5128"/>
    <cellStyle name="Note 4 2" xfId="5129"/>
    <cellStyle name="Note 4 3" xfId="5130"/>
    <cellStyle name="Note 4 4" xfId="5131"/>
    <cellStyle name="Note 5" xfId="5132"/>
    <cellStyle name="Note 5 2" xfId="5133"/>
    <cellStyle name="Note 5 3" xfId="5134"/>
    <cellStyle name="Note 5 4" xfId="5135"/>
    <cellStyle name="Note 6" xfId="5136"/>
    <cellStyle name="Note 6 2" xfId="5137"/>
    <cellStyle name="Note 6 3" xfId="5138"/>
    <cellStyle name="Note 6 4" xfId="5139"/>
    <cellStyle name="Note 7" xfId="5140"/>
    <cellStyle name="Note 7 2" xfId="5141"/>
    <cellStyle name="Note 7 3" xfId="5142"/>
    <cellStyle name="Note 7 4" xfId="5143"/>
    <cellStyle name="Œ…‹æØ‚è [0.00]_††††† " xfId="5144"/>
    <cellStyle name="Œ…‹æØ‚è_††††† " xfId="5145"/>
    <cellStyle name="oft Excel]_x000d__x000a_Comment=open=/f ‚ðw’è‚·‚é‚ÆAƒ†[ƒU[’è‹`ŠÖ”‚ðŠÖ”“\‚è•t‚¯‚Ìˆê——‚É“o˜^‚·‚é‚±‚Æ‚ª‚Å‚«‚Ü‚·B_x000d__x000a_Maximized" xfId="5146"/>
    <cellStyle name="oft Excel]_x000d__x000a_Comment=open=/f ‚ðŽw’è‚·‚é‚ÆAƒ†[ƒU[’è‹`ŠÖ”‚ðŠÖ”“\‚è•t‚¯‚Ìˆê——‚É“o˜^‚·‚é‚±‚Æ‚ª‚Å‚«‚Ü‚·B_x000d__x000a_Maximized" xfId="5147"/>
    <cellStyle name="oft Excel]_x000d__x000a_Comment=The open=/f lines load custom functions into the Paste Function list._x000d__x000a_Maximized=2_x000d__x000a_Basics=1_x000d__x000a_A" xfId="5148"/>
    <cellStyle name="oft Excel]_x000d__x000a_Comment=The open=/f lines load custom functions into the Paste Function list._x000d__x000a_Maximized=3_x000d__x000a_Basics=1_x000d__x000a_A" xfId="5149"/>
    <cellStyle name="omma [0]_Mktg Prog" xfId="5150"/>
    <cellStyle name="ormal_Sheet1_1" xfId="5151"/>
    <cellStyle name="Output 2" xfId="5152"/>
    <cellStyle name="Output 2 2" xfId="5153"/>
    <cellStyle name="Output 2 3" xfId="5154"/>
    <cellStyle name="Output 2 4" xfId="5155"/>
    <cellStyle name="Output 3" xfId="5156"/>
    <cellStyle name="Output 3 2" xfId="5157"/>
    <cellStyle name="Output 3 3" xfId="5158"/>
    <cellStyle name="Output 3 4" xfId="5159"/>
    <cellStyle name="Output 4" xfId="5160"/>
    <cellStyle name="Output 4 2" xfId="5161"/>
    <cellStyle name="Output 4 3" xfId="5162"/>
    <cellStyle name="Output 4 4" xfId="5163"/>
    <cellStyle name="Output 5" xfId="5164"/>
    <cellStyle name="Output 5 2" xfId="5165"/>
    <cellStyle name="Output 5 3" xfId="5166"/>
    <cellStyle name="Output 5 4" xfId="5167"/>
    <cellStyle name="Output 6" xfId="5168"/>
    <cellStyle name="Output 6 2" xfId="5169"/>
    <cellStyle name="Output 6 3" xfId="5170"/>
    <cellStyle name="Output 6 4" xfId="5171"/>
    <cellStyle name="Output 7" xfId="5172"/>
    <cellStyle name="Output 7 2" xfId="5173"/>
    <cellStyle name="Output 7 3" xfId="5174"/>
    <cellStyle name="Output 7 4" xfId="5175"/>
    <cellStyle name="per.style" xfId="5176"/>
    <cellStyle name="Percent" xfId="9494" builtinId="5"/>
    <cellStyle name="Percent (0)" xfId="5177"/>
    <cellStyle name="Percent (0) 10" xfId="5178"/>
    <cellStyle name="Percent (0) 11" xfId="5179"/>
    <cellStyle name="Percent (0) 12" xfId="5180"/>
    <cellStyle name="Percent (0) 13" xfId="5181"/>
    <cellStyle name="Percent (0) 14" xfId="5182"/>
    <cellStyle name="Percent (0) 15" xfId="5183"/>
    <cellStyle name="Percent (0) 16" xfId="5184"/>
    <cellStyle name="Percent (0) 17" xfId="5185"/>
    <cellStyle name="Percent (0) 18" xfId="5186"/>
    <cellStyle name="Percent (0) 19" xfId="5187"/>
    <cellStyle name="Percent (0) 2" xfId="5188"/>
    <cellStyle name="Percent (0) 20" xfId="5189"/>
    <cellStyle name="Percent (0) 21" xfId="5190"/>
    <cellStyle name="Percent (0) 22" xfId="5191"/>
    <cellStyle name="Percent (0) 23" xfId="5192"/>
    <cellStyle name="Percent (0) 24" xfId="5193"/>
    <cellStyle name="Percent (0) 25" xfId="5194"/>
    <cellStyle name="Percent (0) 26" xfId="5195"/>
    <cellStyle name="Percent (0) 27" xfId="5196"/>
    <cellStyle name="Percent (0) 28" xfId="5197"/>
    <cellStyle name="Percent (0) 29" xfId="5198"/>
    <cellStyle name="Percent (0) 3" xfId="5199"/>
    <cellStyle name="Percent (0) 30" xfId="5200"/>
    <cellStyle name="Percent (0) 31" xfId="5201"/>
    <cellStyle name="Percent (0) 32" xfId="5202"/>
    <cellStyle name="Percent (0) 33" xfId="5203"/>
    <cellStyle name="Percent (0) 4" xfId="5204"/>
    <cellStyle name="Percent (0) 5" xfId="5205"/>
    <cellStyle name="Percent (0) 6" xfId="5206"/>
    <cellStyle name="Percent (0) 7" xfId="5207"/>
    <cellStyle name="Percent (0) 8" xfId="5208"/>
    <cellStyle name="Percent (0) 9" xfId="5209"/>
    <cellStyle name="Percent [0]" xfId="5210"/>
    <cellStyle name="Percent [00]" xfId="5211"/>
    <cellStyle name="Percent [2]" xfId="5212"/>
    <cellStyle name="Percent [2] 10" xfId="5213"/>
    <cellStyle name="Percent [2] 11" xfId="5214"/>
    <cellStyle name="Percent [2] 12" xfId="5215"/>
    <cellStyle name="Percent [2] 13" xfId="5216"/>
    <cellStyle name="Percent [2] 14" xfId="5217"/>
    <cellStyle name="Percent [2] 15" xfId="5218"/>
    <cellStyle name="Percent [2] 16" xfId="5219"/>
    <cellStyle name="Percent [2] 17" xfId="5220"/>
    <cellStyle name="Percent [2] 18" xfId="5221"/>
    <cellStyle name="Percent [2] 19" xfId="5222"/>
    <cellStyle name="Percent [2] 2" xfId="5223"/>
    <cellStyle name="Percent [2] 20" xfId="5224"/>
    <cellStyle name="Percent [2] 21" xfId="5225"/>
    <cellStyle name="Percent [2] 22" xfId="5226"/>
    <cellStyle name="Percent [2] 23" xfId="5227"/>
    <cellStyle name="Percent [2] 24" xfId="5228"/>
    <cellStyle name="Percent [2] 25" xfId="5229"/>
    <cellStyle name="Percent [2] 26" xfId="5230"/>
    <cellStyle name="Percent [2] 27" xfId="5231"/>
    <cellStyle name="Percent [2] 28" xfId="5232"/>
    <cellStyle name="Percent [2] 29" xfId="5233"/>
    <cellStyle name="Percent [2] 3" xfId="5234"/>
    <cellStyle name="Percent [2] 30" xfId="5235"/>
    <cellStyle name="Percent [2] 31" xfId="5236"/>
    <cellStyle name="Percent [2] 32" xfId="5237"/>
    <cellStyle name="Percent [2] 33" xfId="5238"/>
    <cellStyle name="Percent [2] 4" xfId="5239"/>
    <cellStyle name="Percent [2] 5" xfId="5240"/>
    <cellStyle name="Percent [2] 6" xfId="5241"/>
    <cellStyle name="Percent [2] 7" xfId="5242"/>
    <cellStyle name="Percent [2] 8" xfId="5243"/>
    <cellStyle name="Percent [2] 9" xfId="5244"/>
    <cellStyle name="Percent 2" xfId="5245"/>
    <cellStyle name="Percent 2 10" xfId="5246"/>
    <cellStyle name="Percent 2 11" xfId="5247"/>
    <cellStyle name="Percent 2 12" xfId="5248"/>
    <cellStyle name="Percent 2 13" xfId="5249"/>
    <cellStyle name="Percent 2 14" xfId="5250"/>
    <cellStyle name="Percent 2 15" xfId="5251"/>
    <cellStyle name="Percent 2 16" xfId="5252"/>
    <cellStyle name="Percent 2 17" xfId="5253"/>
    <cellStyle name="Percent 2 18" xfId="5254"/>
    <cellStyle name="Percent 2 19" xfId="5255"/>
    <cellStyle name="Percent 2 2" xfId="5256"/>
    <cellStyle name="Percent 2 20" xfId="5257"/>
    <cellStyle name="Percent 2 21" xfId="5258"/>
    <cellStyle name="Percent 2 22" xfId="5259"/>
    <cellStyle name="Percent 2 23" xfId="5260"/>
    <cellStyle name="Percent 2 24" xfId="5261"/>
    <cellStyle name="Percent 2 25" xfId="5262"/>
    <cellStyle name="Percent 2 26" xfId="5263"/>
    <cellStyle name="Percent 2 27" xfId="5264"/>
    <cellStyle name="Percent 2 28" xfId="5265"/>
    <cellStyle name="Percent 2 29" xfId="5266"/>
    <cellStyle name="Percent 2 3" xfId="5267"/>
    <cellStyle name="Percent 2 30" xfId="5268"/>
    <cellStyle name="Percent 2 31" xfId="5269"/>
    <cellStyle name="Percent 2 32" xfId="5270"/>
    <cellStyle name="Percent 2 32 2" xfId="5271"/>
    <cellStyle name="Percent 2 32 3" xfId="5272"/>
    <cellStyle name="Percent 2 32 4" xfId="5273"/>
    <cellStyle name="Percent 2 32 5" xfId="5274"/>
    <cellStyle name="Percent 2 33" xfId="5275"/>
    <cellStyle name="Percent 2 34" xfId="5276"/>
    <cellStyle name="Percent 2 35" xfId="5277"/>
    <cellStyle name="Percent 2 36" xfId="5278"/>
    <cellStyle name="Percent 2 4" xfId="5279"/>
    <cellStyle name="Percent 2 5" xfId="5280"/>
    <cellStyle name="Percent 2 6" xfId="5281"/>
    <cellStyle name="Percent 2 7" xfId="5282"/>
    <cellStyle name="Percent 2 8" xfId="5283"/>
    <cellStyle name="Percent 2 9" xfId="5284"/>
    <cellStyle name="PERCENTAGE" xfId="5285"/>
    <cellStyle name="PERCENTAGE 10" xfId="5286"/>
    <cellStyle name="PERCENTAGE 11" xfId="5287"/>
    <cellStyle name="PERCENTAGE 12" xfId="5288"/>
    <cellStyle name="PERCENTAGE 13" xfId="5289"/>
    <cellStyle name="PERCENTAGE 14" xfId="5290"/>
    <cellStyle name="PERCENTAGE 15" xfId="5291"/>
    <cellStyle name="PERCENTAGE 16" xfId="5292"/>
    <cellStyle name="PERCENTAGE 17" xfId="5293"/>
    <cellStyle name="PERCENTAGE 18" xfId="5294"/>
    <cellStyle name="PERCENTAGE 19" xfId="5295"/>
    <cellStyle name="PERCENTAGE 2" xfId="5296"/>
    <cellStyle name="PERCENTAGE 20" xfId="5297"/>
    <cellStyle name="PERCENTAGE 21" xfId="5298"/>
    <cellStyle name="PERCENTAGE 22" xfId="5299"/>
    <cellStyle name="PERCENTAGE 23" xfId="5300"/>
    <cellStyle name="PERCENTAGE 24" xfId="5301"/>
    <cellStyle name="PERCENTAGE 25" xfId="5302"/>
    <cellStyle name="PERCENTAGE 26" xfId="5303"/>
    <cellStyle name="PERCENTAGE 27" xfId="5304"/>
    <cellStyle name="PERCENTAGE 28" xfId="5305"/>
    <cellStyle name="PERCENTAGE 29" xfId="5306"/>
    <cellStyle name="PERCENTAGE 3" xfId="5307"/>
    <cellStyle name="PERCENTAGE 30" xfId="5308"/>
    <cellStyle name="PERCENTAGE 31" xfId="5309"/>
    <cellStyle name="PERCENTAGE 32" xfId="5310"/>
    <cellStyle name="PERCENTAGE 33" xfId="5311"/>
    <cellStyle name="PERCENTAGE 4" xfId="5312"/>
    <cellStyle name="PERCENTAGE 5" xfId="5313"/>
    <cellStyle name="PERCENTAGE 6" xfId="5314"/>
    <cellStyle name="PERCENTAGE 7" xfId="5315"/>
    <cellStyle name="PERCENTAGE 8" xfId="5316"/>
    <cellStyle name="PERCENTAGE 9" xfId="5317"/>
    <cellStyle name="Phẩy [0]_ÿÿÿÿÿ" xfId="5318"/>
    <cellStyle name="Phẩy_ÿÿÿÿÿ" xfId="5319"/>
    <cellStyle name="PrePop Currency (0)" xfId="5320"/>
    <cellStyle name="PrePop Currency (2)" xfId="5321"/>
    <cellStyle name="PrePop Units (0)" xfId="5322"/>
    <cellStyle name="PrePop Units (1)" xfId="5323"/>
    <cellStyle name="PrePop Units (2)" xfId="5324"/>
    <cellStyle name="price" xfId="5325"/>
    <cellStyle name="pricing" xfId="5326"/>
    <cellStyle name="pricing 2" xfId="5327"/>
    <cellStyle name="pricing 2 2" xfId="5328"/>
    <cellStyle name="pricing 2 2 2" xfId="5329"/>
    <cellStyle name="pricing 2 2 2 2" xfId="5330"/>
    <cellStyle name="pricing 2 2 2 3" xfId="5331"/>
    <cellStyle name="pricing 2 2 2 4" xfId="5332"/>
    <cellStyle name="pricing 2 2 2 5" xfId="5333"/>
    <cellStyle name="pricing 2 2 3" xfId="5334"/>
    <cellStyle name="pricing 2 2 4" xfId="5335"/>
    <cellStyle name="pricing 2 2 5" xfId="5336"/>
    <cellStyle name="pricing 2 2 6" xfId="5337"/>
    <cellStyle name="pricing 2 3" xfId="5338"/>
    <cellStyle name="pricing 2 3 2" xfId="5339"/>
    <cellStyle name="pricing 2 3 3" xfId="5340"/>
    <cellStyle name="pricing 2 3 4" xfId="5341"/>
    <cellStyle name="pricing 2 3 5" xfId="5342"/>
    <cellStyle name="pricing 2 4" xfId="5343"/>
    <cellStyle name="pricing 2 5" xfId="5344"/>
    <cellStyle name="pricing 2 6" xfId="5345"/>
    <cellStyle name="pricing 3" xfId="5346"/>
    <cellStyle name="pricing 4" xfId="5347"/>
    <cellStyle name="pricing 5" xfId="5348"/>
    <cellStyle name="pricing 5 2" xfId="5349"/>
    <cellStyle name="pricing 5 3" xfId="5350"/>
    <cellStyle name="pricing 5 4" xfId="5351"/>
    <cellStyle name="pricing 5 5" xfId="5352"/>
    <cellStyle name="pricing 6" xfId="5353"/>
    <cellStyle name="pricing 7" xfId="5354"/>
    <cellStyle name="pricing 8" xfId="5355"/>
    <cellStyle name="pricing 9" xfId="5356"/>
    <cellStyle name="PSChar" xfId="5357"/>
    <cellStyle name="PSHeading" xfId="5358"/>
    <cellStyle name="regstoresfromspecstores" xfId="5359"/>
    <cellStyle name="revised" xfId="5360"/>
    <cellStyle name="RevList" xfId="5361"/>
    <cellStyle name="RevList 10" xfId="5362"/>
    <cellStyle name="RevList 11" xfId="5363"/>
    <cellStyle name="RevList 12" xfId="5364"/>
    <cellStyle name="RevList 13" xfId="5365"/>
    <cellStyle name="RevList 14" xfId="5366"/>
    <cellStyle name="RevList 15" xfId="5367"/>
    <cellStyle name="RevList 16" xfId="5368"/>
    <cellStyle name="RevList 17" xfId="5369"/>
    <cellStyle name="RevList 18" xfId="5370"/>
    <cellStyle name="RevList 19" xfId="5371"/>
    <cellStyle name="RevList 2" xfId="5372"/>
    <cellStyle name="RevList 20" xfId="5373"/>
    <cellStyle name="RevList 21" xfId="5374"/>
    <cellStyle name="RevList 22" xfId="5375"/>
    <cellStyle name="RevList 23" xfId="5376"/>
    <cellStyle name="RevList 24" xfId="5377"/>
    <cellStyle name="RevList 25" xfId="5378"/>
    <cellStyle name="RevList 26" xfId="5379"/>
    <cellStyle name="RevList 27" xfId="5380"/>
    <cellStyle name="RevList 28" xfId="5381"/>
    <cellStyle name="RevList 29" xfId="5382"/>
    <cellStyle name="RevList 3" xfId="5383"/>
    <cellStyle name="RevList 30" xfId="5384"/>
    <cellStyle name="RevList 31" xfId="5385"/>
    <cellStyle name="RevList 32" xfId="5386"/>
    <cellStyle name="RevList 32 2" xfId="5387"/>
    <cellStyle name="RevList 32 3" xfId="5388"/>
    <cellStyle name="RevList 32 4" xfId="5389"/>
    <cellStyle name="RevList 32 5" xfId="5390"/>
    <cellStyle name="RevList 33" xfId="5391"/>
    <cellStyle name="RevList 34" xfId="5392"/>
    <cellStyle name="RevList 35" xfId="5393"/>
    <cellStyle name="RevList 36" xfId="5394"/>
    <cellStyle name="RevList 4" xfId="5395"/>
    <cellStyle name="RevList 5" xfId="5396"/>
    <cellStyle name="RevList 6" xfId="5397"/>
    <cellStyle name="RevList 7" xfId="5398"/>
    <cellStyle name="RevList 8" xfId="5399"/>
    <cellStyle name="RevList 9" xfId="5400"/>
    <cellStyle name="S—_x0008_" xfId="5401"/>
    <cellStyle name="s]_x000d__x000a_spooler=yes_x000d__x000a_load=_x000d__x000a_Beep=yes_x000d__x000a_NullPort=None_x000d__x000a_BorderWidth=3_x000d__x000a_CursorBlinkRate=1200_x000d__x000a_DoubleClickSpeed=452_x000d__x000a_Programs=co" xfId="5402"/>
    <cellStyle name="section" xfId="5403"/>
    <cellStyle name="serJet 1200 Series PCL 6" xfId="5404"/>
    <cellStyle name="SHADEDSTORES" xfId="5405"/>
    <cellStyle name="Sheet Title" xfId="5406"/>
    <cellStyle name="specstores" xfId="5407"/>
    <cellStyle name="Standard_AAbgleich" xfId="5408"/>
    <cellStyle name="Style 1" xfId="5409"/>
    <cellStyle name="Style 1 2" xfId="5410"/>
    <cellStyle name="Style 1 2 2" xfId="5411"/>
    <cellStyle name="Style 1 2 2 2" xfId="5412"/>
    <cellStyle name="Style 1 2 2 2 2" xfId="5413"/>
    <cellStyle name="Style 1 2 2 2 3" xfId="5414"/>
    <cellStyle name="Style 1 2 2 2 4" xfId="5415"/>
    <cellStyle name="Style 1 2 2 2 5" xfId="5416"/>
    <cellStyle name="Style 1 2 2 3" xfId="5417"/>
    <cellStyle name="Style 1 2 2 4" xfId="5418"/>
    <cellStyle name="Style 1 2 2 5" xfId="5419"/>
    <cellStyle name="Style 1 2 2 6" xfId="5420"/>
    <cellStyle name="Style 1 2 3" xfId="5421"/>
    <cellStyle name="Style 1 2 3 2" xfId="5422"/>
    <cellStyle name="Style 1 2 3 3" xfId="5423"/>
    <cellStyle name="Style 1 2 3 4" xfId="5424"/>
    <cellStyle name="Style 1 2 3 5" xfId="5425"/>
    <cellStyle name="Style 1 2 4" xfId="5426"/>
    <cellStyle name="Style 1 2 5" xfId="5427"/>
    <cellStyle name="Style 1 2 6" xfId="5428"/>
    <cellStyle name="Style 1 3" xfId="5429"/>
    <cellStyle name="Style 1 4" xfId="5430"/>
    <cellStyle name="Style 1 5" xfId="5431"/>
    <cellStyle name="Style 1 5 2" xfId="5432"/>
    <cellStyle name="Style 1 5 3" xfId="5433"/>
    <cellStyle name="Style 1 5 4" xfId="5434"/>
    <cellStyle name="Style 1 5 5" xfId="5435"/>
    <cellStyle name="Style 1 6" xfId="5436"/>
    <cellStyle name="Style 1 7" xfId="5437"/>
    <cellStyle name="Style 1 8" xfId="5438"/>
    <cellStyle name="Style 1 9" xfId="5439"/>
    <cellStyle name="Style 10" xfId="5440"/>
    <cellStyle name="Style 100" xfId="5441"/>
    <cellStyle name="Style 101" xfId="5442"/>
    <cellStyle name="Style 102" xfId="5443"/>
    <cellStyle name="Style 103" xfId="5444"/>
    <cellStyle name="Style 104" xfId="5445"/>
    <cellStyle name="Style 105" xfId="5446"/>
    <cellStyle name="Style 106" xfId="5447"/>
    <cellStyle name="Style 107" xfId="5448"/>
    <cellStyle name="Style 108" xfId="5449"/>
    <cellStyle name="Style 109" xfId="5450"/>
    <cellStyle name="Style 11" xfId="5451"/>
    <cellStyle name="Style 110" xfId="5452"/>
    <cellStyle name="Style 111" xfId="5453"/>
    <cellStyle name="Style 112" xfId="5454"/>
    <cellStyle name="Style 113" xfId="5455"/>
    <cellStyle name="Style 114" xfId="5456"/>
    <cellStyle name="Style 115" xfId="5457"/>
    <cellStyle name="Style 116" xfId="5458"/>
    <cellStyle name="Style 117" xfId="5459"/>
    <cellStyle name="Style 118" xfId="5460"/>
    <cellStyle name="Style 119" xfId="5461"/>
    <cellStyle name="Style 12" xfId="5462"/>
    <cellStyle name="Style 120" xfId="5463"/>
    <cellStyle name="Style 121" xfId="5464"/>
    <cellStyle name="Style 122" xfId="5465"/>
    <cellStyle name="Style 123" xfId="5466"/>
    <cellStyle name="Style 124" xfId="5467"/>
    <cellStyle name="Style 125" xfId="5468"/>
    <cellStyle name="Style 126" xfId="5469"/>
    <cellStyle name="Style 127" xfId="5470"/>
    <cellStyle name="Style 128" xfId="5471"/>
    <cellStyle name="Style 129" xfId="5472"/>
    <cellStyle name="Style 13" xfId="5473"/>
    <cellStyle name="Style 130" xfId="5474"/>
    <cellStyle name="Style 131" xfId="5475"/>
    <cellStyle name="Style 132" xfId="5476"/>
    <cellStyle name="Style 133" xfId="5477"/>
    <cellStyle name="Style 134" xfId="5478"/>
    <cellStyle name="Style 135" xfId="5479"/>
    <cellStyle name="Style 136" xfId="5480"/>
    <cellStyle name="Style 137" xfId="5481"/>
    <cellStyle name="Style 138" xfId="5482"/>
    <cellStyle name="Style 139" xfId="5483"/>
    <cellStyle name="Style 14" xfId="5484"/>
    <cellStyle name="Style 140" xfId="5485"/>
    <cellStyle name="Style 141" xfId="5486"/>
    <cellStyle name="Style 142" xfId="5487"/>
    <cellStyle name="Style 143" xfId="5488"/>
    <cellStyle name="Style 144" xfId="5489"/>
    <cellStyle name="Style 145" xfId="5490"/>
    <cellStyle name="Style 146" xfId="5491"/>
    <cellStyle name="Style 147" xfId="5492"/>
    <cellStyle name="Style 148" xfId="5493"/>
    <cellStyle name="Style 149" xfId="5494"/>
    <cellStyle name="Style 15" xfId="5495"/>
    <cellStyle name="Style 150" xfId="5496"/>
    <cellStyle name="Style 151" xfId="5497"/>
    <cellStyle name="Style 152" xfId="5498"/>
    <cellStyle name="Style 153" xfId="5499"/>
    <cellStyle name="Style 154" xfId="5500"/>
    <cellStyle name="Style 155" xfId="5501"/>
    <cellStyle name="Style 156" xfId="5502"/>
    <cellStyle name="Style 157" xfId="5503"/>
    <cellStyle name="Style 158" xfId="5504"/>
    <cellStyle name="Style 159" xfId="5505"/>
    <cellStyle name="Style 16" xfId="5506"/>
    <cellStyle name="Style 160" xfId="5507"/>
    <cellStyle name="Style 161" xfId="5508"/>
    <cellStyle name="Style 162" xfId="5509"/>
    <cellStyle name="Style 163" xfId="5510"/>
    <cellStyle name="Style 164" xfId="5511"/>
    <cellStyle name="Style 165" xfId="5512"/>
    <cellStyle name="Style 166" xfId="5513"/>
    <cellStyle name="Style 167" xfId="5514"/>
    <cellStyle name="Style 168" xfId="5515"/>
    <cellStyle name="Style 169" xfId="5516"/>
    <cellStyle name="Style 17" xfId="5517"/>
    <cellStyle name="Style 170" xfId="5518"/>
    <cellStyle name="Style 171" xfId="5519"/>
    <cellStyle name="Style 172" xfId="5520"/>
    <cellStyle name="Style 173" xfId="5521"/>
    <cellStyle name="Style 174" xfId="5522"/>
    <cellStyle name="Style 175" xfId="5523"/>
    <cellStyle name="Style 176" xfId="5524"/>
    <cellStyle name="Style 177" xfId="5525"/>
    <cellStyle name="Style 178" xfId="5526"/>
    <cellStyle name="Style 179" xfId="5527"/>
    <cellStyle name="Style 18" xfId="5528"/>
    <cellStyle name="Style 180" xfId="5529"/>
    <cellStyle name="Style 181" xfId="5530"/>
    <cellStyle name="Style 182" xfId="5531"/>
    <cellStyle name="Style 183" xfId="5532"/>
    <cellStyle name="Style 184" xfId="5533"/>
    <cellStyle name="Style 185" xfId="5534"/>
    <cellStyle name="Style 186" xfId="5535"/>
    <cellStyle name="Style 187" xfId="5536"/>
    <cellStyle name="Style 188" xfId="5537"/>
    <cellStyle name="Style 189" xfId="5538"/>
    <cellStyle name="Style 19" xfId="5539"/>
    <cellStyle name="Style 190" xfId="5540"/>
    <cellStyle name="Style 191" xfId="5541"/>
    <cellStyle name="Style 192" xfId="5542"/>
    <cellStyle name="Style 193" xfId="5543"/>
    <cellStyle name="Style 194" xfId="5544"/>
    <cellStyle name="Style 195" xfId="5545"/>
    <cellStyle name="Style 196" xfId="5546"/>
    <cellStyle name="Style 197" xfId="5547"/>
    <cellStyle name="Style 198" xfId="5548"/>
    <cellStyle name="Style 199" xfId="5549"/>
    <cellStyle name="Style 2" xfId="5550"/>
    <cellStyle name="Style 2 10" xfId="5551"/>
    <cellStyle name="Style 2 11" xfId="5552"/>
    <cellStyle name="Style 2 12" xfId="5553"/>
    <cellStyle name="Style 2 13" xfId="5554"/>
    <cellStyle name="Style 2 14" xfId="5555"/>
    <cellStyle name="Style 2 15" xfId="5556"/>
    <cellStyle name="Style 2 16" xfId="5557"/>
    <cellStyle name="Style 2 17" xfId="5558"/>
    <cellStyle name="Style 2 18" xfId="5559"/>
    <cellStyle name="Style 2 19" xfId="5560"/>
    <cellStyle name="Style 2 2" xfId="5561"/>
    <cellStyle name="Style 2 20" xfId="5562"/>
    <cellStyle name="Style 2 21" xfId="5563"/>
    <cellStyle name="Style 2 22" xfId="5564"/>
    <cellStyle name="Style 2 23" xfId="5565"/>
    <cellStyle name="Style 2 24" xfId="5566"/>
    <cellStyle name="Style 2 25" xfId="5567"/>
    <cellStyle name="Style 2 26" xfId="5568"/>
    <cellStyle name="Style 2 27" xfId="5569"/>
    <cellStyle name="Style 2 28" xfId="5570"/>
    <cellStyle name="Style 2 29" xfId="5571"/>
    <cellStyle name="Style 2 3" xfId="5572"/>
    <cellStyle name="Style 2 30" xfId="5573"/>
    <cellStyle name="Style 2 31" xfId="5574"/>
    <cellStyle name="Style 2 32" xfId="5575"/>
    <cellStyle name="Style 2 33" xfId="5576"/>
    <cellStyle name="Style 2 4" xfId="5577"/>
    <cellStyle name="Style 2 5" xfId="5578"/>
    <cellStyle name="Style 2 6" xfId="5579"/>
    <cellStyle name="Style 2 7" xfId="5580"/>
    <cellStyle name="Style 2 8" xfId="5581"/>
    <cellStyle name="Style 2 9" xfId="5582"/>
    <cellStyle name="Style 20" xfId="5583"/>
    <cellStyle name="Style 200" xfId="5584"/>
    <cellStyle name="Style 201" xfId="5585"/>
    <cellStyle name="Style 202" xfId="5586"/>
    <cellStyle name="Style 203" xfId="5587"/>
    <cellStyle name="Style 204" xfId="5588"/>
    <cellStyle name="Style 205" xfId="5589"/>
    <cellStyle name="Style 206" xfId="5590"/>
    <cellStyle name="Style 21" xfId="5591"/>
    <cellStyle name="Style 22" xfId="5592"/>
    <cellStyle name="Style 23" xfId="5593"/>
    <cellStyle name="Style 24" xfId="5594"/>
    <cellStyle name="Style 25" xfId="5595"/>
    <cellStyle name="Style 26" xfId="5596"/>
    <cellStyle name="Style 27" xfId="5597"/>
    <cellStyle name="Style 28" xfId="5598"/>
    <cellStyle name="Style 29" xfId="5599"/>
    <cellStyle name="Style 3" xfId="5600"/>
    <cellStyle name="Style 3 10" xfId="5601"/>
    <cellStyle name="Style 3 11" xfId="5602"/>
    <cellStyle name="Style 3 12" xfId="5603"/>
    <cellStyle name="Style 3 13" xfId="5604"/>
    <cellStyle name="Style 3 14" xfId="5605"/>
    <cellStyle name="Style 3 15" xfId="5606"/>
    <cellStyle name="Style 3 16" xfId="5607"/>
    <cellStyle name="Style 3 17" xfId="5608"/>
    <cellStyle name="Style 3 18" xfId="5609"/>
    <cellStyle name="Style 3 19" xfId="5610"/>
    <cellStyle name="Style 3 2" xfId="5611"/>
    <cellStyle name="Style 3 20" xfId="5612"/>
    <cellStyle name="Style 3 21" xfId="5613"/>
    <cellStyle name="Style 3 22" xfId="5614"/>
    <cellStyle name="Style 3 23" xfId="5615"/>
    <cellStyle name="Style 3 24" xfId="5616"/>
    <cellStyle name="Style 3 25" xfId="5617"/>
    <cellStyle name="Style 3 26" xfId="5618"/>
    <cellStyle name="Style 3 27" xfId="5619"/>
    <cellStyle name="Style 3 28" xfId="5620"/>
    <cellStyle name="Style 3 29" xfId="5621"/>
    <cellStyle name="Style 3 3" xfId="5622"/>
    <cellStyle name="Style 3 30" xfId="5623"/>
    <cellStyle name="Style 3 31" xfId="5624"/>
    <cellStyle name="Style 3 32" xfId="5625"/>
    <cellStyle name="Style 3 32 2" xfId="5626"/>
    <cellStyle name="Style 3 32 3" xfId="5627"/>
    <cellStyle name="Style 3 32 4" xfId="5628"/>
    <cellStyle name="Style 3 32 5" xfId="5629"/>
    <cellStyle name="Style 3 33" xfId="5630"/>
    <cellStyle name="Style 3 34" xfId="5631"/>
    <cellStyle name="Style 3 35" xfId="5632"/>
    <cellStyle name="Style 3 36" xfId="5633"/>
    <cellStyle name="Style 3 4" xfId="5634"/>
    <cellStyle name="Style 3 5" xfId="5635"/>
    <cellStyle name="Style 3 6" xfId="5636"/>
    <cellStyle name="Style 3 7" xfId="5637"/>
    <cellStyle name="Style 3 8" xfId="5638"/>
    <cellStyle name="Style 3 9" xfId="5639"/>
    <cellStyle name="Style 30" xfId="5640"/>
    <cellStyle name="Style 31" xfId="5641"/>
    <cellStyle name="Style 32" xfId="5642"/>
    <cellStyle name="Style 33" xfId="5643"/>
    <cellStyle name="Style 34" xfId="5644"/>
    <cellStyle name="Style 35" xfId="5645"/>
    <cellStyle name="Style 36" xfId="5646"/>
    <cellStyle name="Style 37" xfId="5647"/>
    <cellStyle name="Style 38" xfId="5648"/>
    <cellStyle name="Style 39" xfId="5649"/>
    <cellStyle name="Style 4" xfId="5650"/>
    <cellStyle name="Style 4 2" xfId="5651"/>
    <cellStyle name="Style 4 2 2" xfId="5652"/>
    <cellStyle name="Style 4 2 2 2" xfId="5653"/>
    <cellStyle name="Style 4 2 2 2 2" xfId="5654"/>
    <cellStyle name="Style 4 2 2 2 3" xfId="5655"/>
    <cellStyle name="Style 4 2 2 2 4" xfId="5656"/>
    <cellStyle name="Style 4 2 2 2 5" xfId="5657"/>
    <cellStyle name="Style 4 2 2 3" xfId="5658"/>
    <cellStyle name="Style 4 2 2 4" xfId="5659"/>
    <cellStyle name="Style 4 2 2 5" xfId="5660"/>
    <cellStyle name="Style 4 2 2 6" xfId="5661"/>
    <cellStyle name="Style 4 2 3" xfId="5662"/>
    <cellStyle name="Style 4 2 3 2" xfId="5663"/>
    <cellStyle name="Style 4 2 3 3" xfId="5664"/>
    <cellStyle name="Style 4 2 3 4" xfId="5665"/>
    <cellStyle name="Style 4 2 3 5" xfId="5666"/>
    <cellStyle name="Style 4 2 4" xfId="5667"/>
    <cellStyle name="Style 4 2 5" xfId="5668"/>
    <cellStyle name="Style 4 2 6" xfId="5669"/>
    <cellStyle name="Style 4 3" xfId="5670"/>
    <cellStyle name="Style 4 4" xfId="5671"/>
    <cellStyle name="Style 4 5" xfId="5672"/>
    <cellStyle name="Style 4 5 2" xfId="5673"/>
    <cellStyle name="Style 4 5 3" xfId="5674"/>
    <cellStyle name="Style 4 5 4" xfId="5675"/>
    <cellStyle name="Style 4 5 5" xfId="5676"/>
    <cellStyle name="Style 4 6" xfId="5677"/>
    <cellStyle name="Style 4 7" xfId="5678"/>
    <cellStyle name="Style 4 8" xfId="5679"/>
    <cellStyle name="Style 4 9" xfId="5680"/>
    <cellStyle name="Style 40" xfId="5681"/>
    <cellStyle name="Style 41" xfId="5682"/>
    <cellStyle name="Style 42" xfId="5683"/>
    <cellStyle name="Style 43" xfId="5684"/>
    <cellStyle name="Style 44" xfId="5685"/>
    <cellStyle name="Style 45" xfId="5686"/>
    <cellStyle name="Style 46" xfId="5687"/>
    <cellStyle name="Style 47" xfId="5688"/>
    <cellStyle name="Style 48" xfId="5689"/>
    <cellStyle name="Style 49" xfId="5690"/>
    <cellStyle name="Style 5" xfId="5691"/>
    <cellStyle name="Style 50" xfId="5692"/>
    <cellStyle name="Style 51" xfId="5693"/>
    <cellStyle name="Style 52" xfId="5694"/>
    <cellStyle name="Style 53" xfId="5695"/>
    <cellStyle name="Style 54" xfId="5696"/>
    <cellStyle name="Style 55" xfId="5697"/>
    <cellStyle name="Style 56" xfId="5698"/>
    <cellStyle name="Style 57" xfId="5699"/>
    <cellStyle name="Style 58" xfId="5700"/>
    <cellStyle name="Style 59" xfId="5701"/>
    <cellStyle name="Style 6" xfId="5702"/>
    <cellStyle name="Style 60" xfId="5703"/>
    <cellStyle name="Style 61" xfId="5704"/>
    <cellStyle name="Style 62" xfId="5705"/>
    <cellStyle name="Style 63" xfId="5706"/>
    <cellStyle name="Style 64" xfId="5707"/>
    <cellStyle name="Style 65" xfId="5708"/>
    <cellStyle name="Style 66" xfId="5709"/>
    <cellStyle name="Style 67" xfId="5710"/>
    <cellStyle name="Style 68" xfId="5711"/>
    <cellStyle name="Style 69" xfId="5712"/>
    <cellStyle name="Style 7" xfId="5713"/>
    <cellStyle name="Style 70" xfId="5714"/>
    <cellStyle name="Style 71" xfId="5715"/>
    <cellStyle name="Style 72" xfId="5716"/>
    <cellStyle name="Style 73" xfId="5717"/>
    <cellStyle name="Style 74" xfId="5718"/>
    <cellStyle name="Style 75" xfId="5719"/>
    <cellStyle name="Style 76" xfId="5720"/>
    <cellStyle name="Style 77" xfId="5721"/>
    <cellStyle name="Style 78" xfId="5722"/>
    <cellStyle name="Style 79" xfId="5723"/>
    <cellStyle name="Style 8" xfId="5724"/>
    <cellStyle name="Style 80" xfId="5725"/>
    <cellStyle name="Style 81" xfId="5726"/>
    <cellStyle name="Style 82" xfId="5727"/>
    <cellStyle name="Style 83" xfId="5728"/>
    <cellStyle name="Style 84" xfId="5729"/>
    <cellStyle name="Style 85" xfId="5730"/>
    <cellStyle name="Style 86" xfId="5731"/>
    <cellStyle name="Style 87" xfId="5732"/>
    <cellStyle name="Style 88" xfId="5733"/>
    <cellStyle name="Style 89" xfId="5734"/>
    <cellStyle name="Style 9" xfId="5735"/>
    <cellStyle name="Style 90" xfId="5736"/>
    <cellStyle name="Style 91" xfId="5737"/>
    <cellStyle name="Style 92" xfId="5738"/>
    <cellStyle name="Style 93" xfId="5739"/>
    <cellStyle name="Style 94" xfId="5740"/>
    <cellStyle name="Style 95" xfId="5741"/>
    <cellStyle name="Style 96" xfId="5742"/>
    <cellStyle name="Style 97" xfId="5743"/>
    <cellStyle name="Style 98" xfId="5744"/>
    <cellStyle name="Style 99" xfId="5745"/>
    <cellStyle name="Style Date" xfId="5746"/>
    <cellStyle name="subhead" xfId="5747"/>
    <cellStyle name="Subtotal" xfId="5748"/>
    <cellStyle name="Subtotal 2" xfId="5749"/>
    <cellStyle name="Subtotal 2 2" xfId="5750"/>
    <cellStyle name="Subtotal 2 2 2" xfId="5751"/>
    <cellStyle name="Subtotal 2 2 2 2" xfId="5752"/>
    <cellStyle name="Subtotal 2 2 2 3" xfId="5753"/>
    <cellStyle name="Subtotal 2 2 2 4" xfId="5754"/>
    <cellStyle name="Subtotal 2 2 2 5" xfId="5755"/>
    <cellStyle name="Subtotal 2 2 3" xfId="5756"/>
    <cellStyle name="Subtotal 2 2 4" xfId="5757"/>
    <cellStyle name="Subtotal 2 2 5" xfId="5758"/>
    <cellStyle name="Subtotal 2 2 6" xfId="5759"/>
    <cellStyle name="Subtotal 2 3" xfId="5760"/>
    <cellStyle name="Subtotal 2 3 2" xfId="5761"/>
    <cellStyle name="Subtotal 2 3 3" xfId="5762"/>
    <cellStyle name="Subtotal 2 3 4" xfId="5763"/>
    <cellStyle name="Subtotal 2 3 5" xfId="5764"/>
    <cellStyle name="Subtotal 2 4" xfId="5765"/>
    <cellStyle name="Subtotal 2 5" xfId="5766"/>
    <cellStyle name="Subtotal 2 6" xfId="5767"/>
    <cellStyle name="Subtotal 3" xfId="5768"/>
    <cellStyle name="Subtotal 4" xfId="5769"/>
    <cellStyle name="Subtotal 5" xfId="5770"/>
    <cellStyle name="Subtotal 5 2" xfId="5771"/>
    <cellStyle name="Subtotal 5 3" xfId="5772"/>
    <cellStyle name="Subtotal 5 4" xfId="5773"/>
    <cellStyle name="Subtotal 5 5" xfId="5774"/>
    <cellStyle name="Subtotal 6" xfId="5775"/>
    <cellStyle name="Subtotal 7" xfId="5776"/>
    <cellStyle name="Subtotal 8" xfId="5777"/>
    <cellStyle name="Subtotal 9" xfId="5778"/>
    <cellStyle name="symbol" xfId="5779"/>
    <cellStyle name="T" xfId="5780"/>
    <cellStyle name="T_4.BCTC-2007" xfId="5781"/>
    <cellStyle name="T_4.BCTC-2007vacom-gui KH" xfId="5782"/>
    <cellStyle name="T_Bang can doi tai khoan nam 2008" xfId="5783"/>
    <cellStyle name="T_bao cao KT  CK seabank.V2" xfId="5784"/>
    <cellStyle name="T_bao cao KT  CK seabank.V3" xfId="5785"/>
    <cellStyle name="T_bao cao KT  CK seabank.V3 10" xfId="5786"/>
    <cellStyle name="T_bao cao KT  CK seabank.V3 11" xfId="5787"/>
    <cellStyle name="T_bao cao KT  CK seabank.V3 12" xfId="5788"/>
    <cellStyle name="T_bao cao KT  CK seabank.V3 13" xfId="5789"/>
    <cellStyle name="T_bao cao KT  CK seabank.V3 14" xfId="5790"/>
    <cellStyle name="T_bao cao KT  CK seabank.V3 15" xfId="5791"/>
    <cellStyle name="T_bao cao KT  CK seabank.V3 16" xfId="5792"/>
    <cellStyle name="T_bao cao KT  CK seabank.V3 17" xfId="5793"/>
    <cellStyle name="T_bao cao KT  CK seabank.V3 18" xfId="5794"/>
    <cellStyle name="T_bao cao KT  CK seabank.V3 19" xfId="5795"/>
    <cellStyle name="T_bao cao KT  CK seabank.V3 2" xfId="5796"/>
    <cellStyle name="T_bao cao KT  CK seabank.V3 20" xfId="5797"/>
    <cellStyle name="T_bao cao KT  CK seabank.V3 21" xfId="5798"/>
    <cellStyle name="T_bao cao KT  CK seabank.V3 22" xfId="5799"/>
    <cellStyle name="T_bao cao KT  CK seabank.V3 23" xfId="5800"/>
    <cellStyle name="T_bao cao KT  CK seabank.V3 24" xfId="5801"/>
    <cellStyle name="T_bao cao KT  CK seabank.V3 25" xfId="5802"/>
    <cellStyle name="T_bao cao KT  CK seabank.V3 26" xfId="5803"/>
    <cellStyle name="T_bao cao KT  CK seabank.V3 27" xfId="5804"/>
    <cellStyle name="T_bao cao KT  CK seabank.V3 28" xfId="5805"/>
    <cellStyle name="T_bao cao KT  CK seabank.V3 29" xfId="5806"/>
    <cellStyle name="T_bao cao KT  CK seabank.V3 3" xfId="5807"/>
    <cellStyle name="T_bao cao KT  CK seabank.V3 30" xfId="5808"/>
    <cellStyle name="T_bao cao KT  CK seabank.V3 4" xfId="5809"/>
    <cellStyle name="T_bao cao KT  CK seabank.V3 5" xfId="5810"/>
    <cellStyle name="T_bao cao KT  CK seabank.V3 6" xfId="5811"/>
    <cellStyle name="T_bao cao KT  CK seabank.V3 7" xfId="5812"/>
    <cellStyle name="T_bao cao KT  CK seabank.V3 8" xfId="5813"/>
    <cellStyle name="T_bao cao KT  CK seabank.V3 9" xfId="5814"/>
    <cellStyle name="T_bao cao KT  CK seabank.V3_214" xfId="5815"/>
    <cellStyle name="T_bao cao KT  CK seabank.V3_BCTC 6 THANG DAU NAM 2012" xfId="5816"/>
    <cellStyle name="T_bao cao KT  CK seabank.V3_BCTC NAM 2012" xfId="5817"/>
    <cellStyle name="T_bao cao KT  CK seabank.V3_CD95" xfId="5818"/>
    <cellStyle name="T_bao cao KT  CK seabank.V3_HA BCTC 2011 se kiem toan gui BTGD sua lai theo yc ksnb" xfId="5819"/>
    <cellStyle name="T_bao cao KT  CK seabank.V3_Lai lo95" xfId="5820"/>
    <cellStyle name="T_bao cao KT  CK seabank.V3_MAU LAM BCTC QUY" xfId="5821"/>
    <cellStyle name="T_bao cao KT  CK seabank.V3_Thuyết minh" xfId="5822"/>
    <cellStyle name="T_BCKT .V6.- SeABS" xfId="5823"/>
    <cellStyle name="T_BCKT .V6.- SeABS 10" xfId="5824"/>
    <cellStyle name="T_BCKT .V6.- SeABS 11" xfId="5825"/>
    <cellStyle name="T_BCKT .V6.- SeABS 12" xfId="5826"/>
    <cellStyle name="T_BCKT .V6.- SeABS 13" xfId="5827"/>
    <cellStyle name="T_BCKT .V6.- SeABS 14" xfId="5828"/>
    <cellStyle name="T_BCKT .V6.- SeABS 15" xfId="5829"/>
    <cellStyle name="T_BCKT .V6.- SeABS 16" xfId="5830"/>
    <cellStyle name="T_BCKT .V6.- SeABS 17" xfId="5831"/>
    <cellStyle name="T_BCKT .V6.- SeABS 18" xfId="5832"/>
    <cellStyle name="T_BCKT .V6.- SeABS 19" xfId="5833"/>
    <cellStyle name="T_BCKT .V6.- SeABS 2" xfId="5834"/>
    <cellStyle name="T_BCKT .V6.- SeABS 20" xfId="5835"/>
    <cellStyle name="T_BCKT .V6.- SeABS 21" xfId="5836"/>
    <cellStyle name="T_BCKT .V6.- SeABS 22" xfId="5837"/>
    <cellStyle name="T_BCKT .V6.- SeABS 23" xfId="5838"/>
    <cellStyle name="T_BCKT .V6.- SeABS 24" xfId="5839"/>
    <cellStyle name="T_BCKT .V6.- SeABS 25" xfId="5840"/>
    <cellStyle name="T_BCKT .V6.- SeABS 26" xfId="5841"/>
    <cellStyle name="T_BCKT .V6.- SeABS 27" xfId="5842"/>
    <cellStyle name="T_BCKT .V6.- SeABS 28" xfId="5843"/>
    <cellStyle name="T_BCKT .V6.- SeABS 29" xfId="5844"/>
    <cellStyle name="T_BCKT .V6.- SeABS 3" xfId="5845"/>
    <cellStyle name="T_BCKT .V6.- SeABS 30" xfId="5846"/>
    <cellStyle name="T_BCKT .V6.- SeABS 4" xfId="5847"/>
    <cellStyle name="T_BCKT .V6.- SeABS 5" xfId="5848"/>
    <cellStyle name="T_BCKT .V6.- SeABS 6" xfId="5849"/>
    <cellStyle name="T_BCKT .V6.- SeABS 7" xfId="5850"/>
    <cellStyle name="T_BCKT .V6.- SeABS 8" xfId="5851"/>
    <cellStyle name="T_BCKT .V6.- SeABS 9" xfId="5852"/>
    <cellStyle name="T_BCKT .V6.- SeABS_214" xfId="5853"/>
    <cellStyle name="T_BCKT .V6.- SeABS_BCTC 6 THANG DAU NAM 2012" xfId="5854"/>
    <cellStyle name="T_BCKT .V6.- SeABS_BCTC NAM 2012" xfId="5855"/>
    <cellStyle name="T_BCKT .V6.- SeABS_CD95" xfId="5856"/>
    <cellStyle name="T_BCKT .V6.- SeABS_HA BCTC 2011 se kiem toan gui BTGD sua lai theo yc ksnb" xfId="5857"/>
    <cellStyle name="T_BCKT .V6.- SeABS_Lai lo95" xfId="5858"/>
    <cellStyle name="T_BCKT .V6.- SeABS_MAU LAM BCTC QUY" xfId="5859"/>
    <cellStyle name="T_BCKT .V6.- SeABS_Thuyết minh" xfId="5860"/>
    <cellStyle name="T_BCKT 31.12.2007 - Chi nhanh HCM - Phat hanh" xfId="5861"/>
    <cellStyle name="T_BCKT 31.12.2007 - Chi nhanh HCM - Phat hanh_GLV  511-wss.xls" xfId="5862"/>
    <cellStyle name="T_BCKT 31.12.2007 - Chi nhanh HCM - Phat hanh_GLV  511-wss.xls 10" xfId="5863"/>
    <cellStyle name="T_BCKT 31.12.2007 - Chi nhanh HCM - Phat hanh_GLV  511-wss.xls 11" xfId="5864"/>
    <cellStyle name="T_BCKT 31.12.2007 - Chi nhanh HCM - Phat hanh_GLV  511-wss.xls 12" xfId="5865"/>
    <cellStyle name="T_BCKT 31.12.2007 - Chi nhanh HCM - Phat hanh_GLV  511-wss.xls 13" xfId="5866"/>
    <cellStyle name="T_BCKT 31.12.2007 - Chi nhanh HCM - Phat hanh_GLV  511-wss.xls 14" xfId="5867"/>
    <cellStyle name="T_BCKT 31.12.2007 - Chi nhanh HCM - Phat hanh_GLV  511-wss.xls 15" xfId="5868"/>
    <cellStyle name="T_BCKT 31.12.2007 - Chi nhanh HCM - Phat hanh_GLV  511-wss.xls 16" xfId="5869"/>
    <cellStyle name="T_BCKT 31.12.2007 - Chi nhanh HCM - Phat hanh_GLV  511-wss.xls 17" xfId="5870"/>
    <cellStyle name="T_BCKT 31.12.2007 - Chi nhanh HCM - Phat hanh_GLV  511-wss.xls 18" xfId="5871"/>
    <cellStyle name="T_BCKT 31.12.2007 - Chi nhanh HCM - Phat hanh_GLV  511-wss.xls 19" xfId="5872"/>
    <cellStyle name="T_BCKT 31.12.2007 - Chi nhanh HCM - Phat hanh_GLV  511-wss.xls 2" xfId="5873"/>
    <cellStyle name="T_BCKT 31.12.2007 - Chi nhanh HCM - Phat hanh_GLV  511-wss.xls 20" xfId="5874"/>
    <cellStyle name="T_BCKT 31.12.2007 - Chi nhanh HCM - Phat hanh_GLV  511-wss.xls 21" xfId="5875"/>
    <cellStyle name="T_BCKT 31.12.2007 - Chi nhanh HCM - Phat hanh_GLV  511-wss.xls 22" xfId="5876"/>
    <cellStyle name="T_BCKT 31.12.2007 - Chi nhanh HCM - Phat hanh_GLV  511-wss.xls 23" xfId="5877"/>
    <cellStyle name="T_BCKT 31.12.2007 - Chi nhanh HCM - Phat hanh_GLV  511-wss.xls 24" xfId="5878"/>
    <cellStyle name="T_BCKT 31.12.2007 - Chi nhanh HCM - Phat hanh_GLV  511-wss.xls 25" xfId="5879"/>
    <cellStyle name="T_BCKT 31.12.2007 - Chi nhanh HCM - Phat hanh_GLV  511-wss.xls 26" xfId="5880"/>
    <cellStyle name="T_BCKT 31.12.2007 - Chi nhanh HCM - Phat hanh_GLV  511-wss.xls 27" xfId="5881"/>
    <cellStyle name="T_BCKT 31.12.2007 - Chi nhanh HCM - Phat hanh_GLV  511-wss.xls 28" xfId="5882"/>
    <cellStyle name="T_BCKT 31.12.2007 - Chi nhanh HCM - Phat hanh_GLV  511-wss.xls 29" xfId="5883"/>
    <cellStyle name="T_BCKT 31.12.2007 - Chi nhanh HCM - Phat hanh_GLV  511-wss.xls 3" xfId="5884"/>
    <cellStyle name="T_BCKT 31.12.2007 - Chi nhanh HCM - Phat hanh_GLV  511-wss.xls 30" xfId="5885"/>
    <cellStyle name="T_BCKT 31.12.2007 - Chi nhanh HCM - Phat hanh_GLV  511-wss.xls 4" xfId="5886"/>
    <cellStyle name="T_BCKT 31.12.2007 - Chi nhanh HCM - Phat hanh_GLV  511-wss.xls 5" xfId="5887"/>
    <cellStyle name="T_BCKT 31.12.2007 - Chi nhanh HCM - Phat hanh_GLV  511-wss.xls 6" xfId="5888"/>
    <cellStyle name="T_BCKT 31.12.2007 - Chi nhanh HCM - Phat hanh_GLV  511-wss.xls 7" xfId="5889"/>
    <cellStyle name="T_BCKT 31.12.2007 - Chi nhanh HCM - Phat hanh_GLV  511-wss.xls 8" xfId="5890"/>
    <cellStyle name="T_BCKT 31.12.2007 - Chi nhanh HCM - Phat hanh_GLV  511-wss.xls 9" xfId="5891"/>
    <cellStyle name="T_BCKT 31.12.2007 - Chi nhanh HCM - Phat hanh_GLV  511-wss.xls_214" xfId="5892"/>
    <cellStyle name="T_BCKT 31.12.2007 - Chi nhanh HCM - Phat hanh_GLV  511-wss.xls_BCTC 6 THANG DAU NAM 2012" xfId="5893"/>
    <cellStyle name="T_BCKT 31.12.2007 - Chi nhanh HCM - Phat hanh_GLV  511-wss.xls_BCTC NAM 2012" xfId="5894"/>
    <cellStyle name="T_BCKT 31.12.2007 - Chi nhanh HCM - Phat hanh_GLV  511-wss.xls_CD95" xfId="5895"/>
    <cellStyle name="T_BCKT 31.12.2007 - Chi nhanh HCM - Phat hanh_GLV  511-wss.xls_HA BCTC 2011 se kiem toan gui BTGD sua lai theo yc ksnb" xfId="5896"/>
    <cellStyle name="T_BCKT 31.12.2007 - Chi nhanh HCM - Phat hanh_GLV  511-wss.xls_Lai lo95" xfId="5897"/>
    <cellStyle name="T_BCKT 31.12.2007 - Chi nhanh HCM - Phat hanh_GLV  511-wss.xls_MAU LAM BCTC QUY" xfId="5898"/>
    <cellStyle name="T_BCKT 31.12.2007 - Chi nhanh HCM - Phat hanh_GLV  511-wss.xls_Thuyết minh" xfId="5899"/>
    <cellStyle name="T_BCKT nam 2007 - ChunViet" xfId="5900"/>
    <cellStyle name="T_BCKT nam 2007 - ChunViet_GLV  511-wss.xls" xfId="5901"/>
    <cellStyle name="T_BCKT nam 2007 - ChunViet_GLV  511-wss.xls 10" xfId="5902"/>
    <cellStyle name="T_BCKT nam 2007 - ChunViet_GLV  511-wss.xls 11" xfId="5903"/>
    <cellStyle name="T_BCKT nam 2007 - ChunViet_GLV  511-wss.xls 12" xfId="5904"/>
    <cellStyle name="T_BCKT nam 2007 - ChunViet_GLV  511-wss.xls 13" xfId="5905"/>
    <cellStyle name="T_BCKT nam 2007 - ChunViet_GLV  511-wss.xls 14" xfId="5906"/>
    <cellStyle name="T_BCKT nam 2007 - ChunViet_GLV  511-wss.xls 15" xfId="5907"/>
    <cellStyle name="T_BCKT nam 2007 - ChunViet_GLV  511-wss.xls 16" xfId="5908"/>
    <cellStyle name="T_BCKT nam 2007 - ChunViet_GLV  511-wss.xls 17" xfId="5909"/>
    <cellStyle name="T_BCKT nam 2007 - ChunViet_GLV  511-wss.xls 18" xfId="5910"/>
    <cellStyle name="T_BCKT nam 2007 - ChunViet_GLV  511-wss.xls 19" xfId="5911"/>
    <cellStyle name="T_BCKT nam 2007 - ChunViet_GLV  511-wss.xls 2" xfId="5912"/>
    <cellStyle name="T_BCKT nam 2007 - ChunViet_GLV  511-wss.xls 20" xfId="5913"/>
    <cellStyle name="T_BCKT nam 2007 - ChunViet_GLV  511-wss.xls 21" xfId="5914"/>
    <cellStyle name="T_BCKT nam 2007 - ChunViet_GLV  511-wss.xls 22" xfId="5915"/>
    <cellStyle name="T_BCKT nam 2007 - ChunViet_GLV  511-wss.xls 23" xfId="5916"/>
    <cellStyle name="T_BCKT nam 2007 - ChunViet_GLV  511-wss.xls 24" xfId="5917"/>
    <cellStyle name="T_BCKT nam 2007 - ChunViet_GLV  511-wss.xls 25" xfId="5918"/>
    <cellStyle name="T_BCKT nam 2007 - ChunViet_GLV  511-wss.xls 26" xfId="5919"/>
    <cellStyle name="T_BCKT nam 2007 - ChunViet_GLV  511-wss.xls 27" xfId="5920"/>
    <cellStyle name="T_BCKT nam 2007 - ChunViet_GLV  511-wss.xls 28" xfId="5921"/>
    <cellStyle name="T_BCKT nam 2007 - ChunViet_GLV  511-wss.xls 29" xfId="5922"/>
    <cellStyle name="T_BCKT nam 2007 - ChunViet_GLV  511-wss.xls 3" xfId="5923"/>
    <cellStyle name="T_BCKT nam 2007 - ChunViet_GLV  511-wss.xls 30" xfId="5924"/>
    <cellStyle name="T_BCKT nam 2007 - ChunViet_GLV  511-wss.xls 4" xfId="5925"/>
    <cellStyle name="T_BCKT nam 2007 - ChunViet_GLV  511-wss.xls 5" xfId="5926"/>
    <cellStyle name="T_BCKT nam 2007 - ChunViet_GLV  511-wss.xls 6" xfId="5927"/>
    <cellStyle name="T_BCKT nam 2007 - ChunViet_GLV  511-wss.xls 7" xfId="5928"/>
    <cellStyle name="T_BCKT nam 2007 - ChunViet_GLV  511-wss.xls 8" xfId="5929"/>
    <cellStyle name="T_BCKT nam 2007 - ChunViet_GLV  511-wss.xls 9" xfId="5930"/>
    <cellStyle name="T_BCKT nam 2007 - ChunViet_GLV  511-wss.xls_214" xfId="5931"/>
    <cellStyle name="T_BCKT nam 2007 - ChunViet_GLV  511-wss.xls_BCTC 6 THANG DAU NAM 2012" xfId="5932"/>
    <cellStyle name="T_BCKT nam 2007 - ChunViet_GLV  511-wss.xls_BCTC NAM 2012" xfId="5933"/>
    <cellStyle name="T_BCKT nam 2007 - ChunViet_GLV  511-wss.xls_CD95" xfId="5934"/>
    <cellStyle name="T_BCKT nam 2007 - ChunViet_GLV  511-wss.xls_HA BCTC 2011 se kiem toan gui BTGD sua lai theo yc ksnb" xfId="5935"/>
    <cellStyle name="T_BCKT nam 2007 - ChunViet_GLV  511-wss.xls_Lai lo95" xfId="5936"/>
    <cellStyle name="T_BCKT nam 2007 - ChunViet_GLV  511-wss.xls_MAU LAM BCTC QUY" xfId="5937"/>
    <cellStyle name="T_BCKT nam 2007 - ChunViet_GLV  511-wss.xls_Thuyết minh" xfId="5938"/>
    <cellStyle name="T_BCTC" xfId="5939"/>
    <cellStyle name="T_BCTC-2007" xfId="5940"/>
    <cellStyle name="T_BHXH nam 04 + 05 moi" xfId="5941"/>
    <cellStyle name="T_BKCT NAM 2007" xfId="5942"/>
    <cellStyle name="T_BKCT NAM 2007 10" xfId="5943"/>
    <cellStyle name="T_BKCT NAM 2007 11" xfId="5944"/>
    <cellStyle name="T_BKCT NAM 2007 12" xfId="5945"/>
    <cellStyle name="T_BKCT NAM 2007 13" xfId="5946"/>
    <cellStyle name="T_BKCT NAM 2007 14" xfId="5947"/>
    <cellStyle name="T_BKCT NAM 2007 15" xfId="5948"/>
    <cellStyle name="T_BKCT NAM 2007 16" xfId="5949"/>
    <cellStyle name="T_BKCT NAM 2007 17" xfId="5950"/>
    <cellStyle name="T_BKCT NAM 2007 18" xfId="5951"/>
    <cellStyle name="T_BKCT NAM 2007 19" xfId="5952"/>
    <cellStyle name="T_BKCT NAM 2007 2" xfId="5953"/>
    <cellStyle name="T_BKCT NAM 2007 20" xfId="5954"/>
    <cellStyle name="T_BKCT NAM 2007 21" xfId="5955"/>
    <cellStyle name="T_BKCT NAM 2007 22" xfId="5956"/>
    <cellStyle name="T_BKCT NAM 2007 23" xfId="5957"/>
    <cellStyle name="T_BKCT NAM 2007 24" xfId="5958"/>
    <cellStyle name="T_BKCT NAM 2007 25" xfId="5959"/>
    <cellStyle name="T_BKCT NAM 2007 26" xfId="5960"/>
    <cellStyle name="T_BKCT NAM 2007 27" xfId="5961"/>
    <cellStyle name="T_BKCT NAM 2007 28" xfId="5962"/>
    <cellStyle name="T_BKCT NAM 2007 29" xfId="5963"/>
    <cellStyle name="T_BKCT NAM 2007 3" xfId="5964"/>
    <cellStyle name="T_BKCT NAM 2007 30" xfId="5965"/>
    <cellStyle name="T_BKCT NAM 2007 4" xfId="5966"/>
    <cellStyle name="T_BKCT NAM 2007 5" xfId="5967"/>
    <cellStyle name="T_BKCT NAM 2007 6" xfId="5968"/>
    <cellStyle name="T_BKCT NAM 2007 7" xfId="5969"/>
    <cellStyle name="T_BKCT NAM 2007 8" xfId="5970"/>
    <cellStyle name="T_BKCT NAM 2007 9" xfId="5971"/>
    <cellStyle name="T_BKCT NAM 2007_214" xfId="5972"/>
    <cellStyle name="T_BKCT NAM 2007_BCTC 6 THANG DAU NAM 2012" xfId="5973"/>
    <cellStyle name="T_BKCT NAM 2007_BCTC NAM 2012" xfId="5974"/>
    <cellStyle name="T_BKCT NAM 2007_CD95" xfId="5975"/>
    <cellStyle name="T_BKCT NAM 2007_GLV  511-wss.xls" xfId="5976"/>
    <cellStyle name="T_BKCT NAM 2007_GLV  511-wss.xls 10" xfId="5977"/>
    <cellStyle name="T_BKCT NAM 2007_GLV  511-wss.xls 11" xfId="5978"/>
    <cellStyle name="T_BKCT NAM 2007_GLV  511-wss.xls 12" xfId="5979"/>
    <cellStyle name="T_BKCT NAM 2007_GLV  511-wss.xls 13" xfId="5980"/>
    <cellStyle name="T_BKCT NAM 2007_GLV  511-wss.xls 14" xfId="5981"/>
    <cellStyle name="T_BKCT NAM 2007_GLV  511-wss.xls 15" xfId="5982"/>
    <cellStyle name="T_BKCT NAM 2007_GLV  511-wss.xls 16" xfId="5983"/>
    <cellStyle name="T_BKCT NAM 2007_GLV  511-wss.xls 17" xfId="5984"/>
    <cellStyle name="T_BKCT NAM 2007_GLV  511-wss.xls 18" xfId="5985"/>
    <cellStyle name="T_BKCT NAM 2007_GLV  511-wss.xls 19" xfId="5986"/>
    <cellStyle name="T_BKCT NAM 2007_GLV  511-wss.xls 2" xfId="5987"/>
    <cellStyle name="T_BKCT NAM 2007_GLV  511-wss.xls 20" xfId="5988"/>
    <cellStyle name="T_BKCT NAM 2007_GLV  511-wss.xls 21" xfId="5989"/>
    <cellStyle name="T_BKCT NAM 2007_GLV  511-wss.xls 22" xfId="5990"/>
    <cellStyle name="T_BKCT NAM 2007_GLV  511-wss.xls 23" xfId="5991"/>
    <cellStyle name="T_BKCT NAM 2007_GLV  511-wss.xls 24" xfId="5992"/>
    <cellStyle name="T_BKCT NAM 2007_GLV  511-wss.xls 25" xfId="5993"/>
    <cellStyle name="T_BKCT NAM 2007_GLV  511-wss.xls 26" xfId="5994"/>
    <cellStyle name="T_BKCT NAM 2007_GLV  511-wss.xls 27" xfId="5995"/>
    <cellStyle name="T_BKCT NAM 2007_GLV  511-wss.xls 28" xfId="5996"/>
    <cellStyle name="T_BKCT NAM 2007_GLV  511-wss.xls 29" xfId="5997"/>
    <cellStyle name="T_BKCT NAM 2007_GLV  511-wss.xls 3" xfId="5998"/>
    <cellStyle name="T_BKCT NAM 2007_GLV  511-wss.xls 30" xfId="5999"/>
    <cellStyle name="T_BKCT NAM 2007_GLV  511-wss.xls 4" xfId="6000"/>
    <cellStyle name="T_BKCT NAM 2007_GLV  511-wss.xls 5" xfId="6001"/>
    <cellStyle name="T_BKCT NAM 2007_GLV  511-wss.xls 6" xfId="6002"/>
    <cellStyle name="T_BKCT NAM 2007_GLV  511-wss.xls 7" xfId="6003"/>
    <cellStyle name="T_BKCT NAM 2007_GLV  511-wss.xls 8" xfId="6004"/>
    <cellStyle name="T_BKCT NAM 2007_GLV  511-wss.xls 9" xfId="6005"/>
    <cellStyle name="T_BKCT NAM 2007_GLV  511-wss.xls_214" xfId="6006"/>
    <cellStyle name="T_BKCT NAM 2007_GLV  511-wss.xls_BCTC 6 THANG DAU NAM 2012" xfId="6007"/>
    <cellStyle name="T_BKCT NAM 2007_GLV  511-wss.xls_BCTC NAM 2012" xfId="6008"/>
    <cellStyle name="T_BKCT NAM 2007_GLV  511-wss.xls_CD95" xfId="6009"/>
    <cellStyle name="T_BKCT NAM 2007_GLV  511-wss.xls_HA BCTC 2011 se kiem toan gui BTGD sua lai theo yc ksnb" xfId="6010"/>
    <cellStyle name="T_BKCT NAM 2007_GLV  511-wss.xls_Lai lo95" xfId="6011"/>
    <cellStyle name="T_BKCT NAM 2007_GLV  511-wss.xls_MAU LAM BCTC QUY" xfId="6012"/>
    <cellStyle name="T_BKCT NAM 2007_GLV  511-wss.xls_Thuyết minh" xfId="6013"/>
    <cellStyle name="T_BKCT NAM 2007_HA BCTC 2011 se kiem toan gui BTGD sua lai theo yc ksnb" xfId="6014"/>
    <cellStyle name="T_BKCT NAM 2007_Lai lo95" xfId="6015"/>
    <cellStyle name="T_BKCT NAM 2007_MAU LAM BCTC QUY" xfId="6016"/>
    <cellStyle name="T_BKCT NAM 2007_Thuyết minh" xfId="6017"/>
    <cellStyle name="T_Book1" xfId="6018"/>
    <cellStyle name="T_Book1_1" xfId="6019"/>
    <cellStyle name="T_Book1_bct 2006" xfId="6020"/>
    <cellStyle name="T_Cham cong Oplat 2007" xfId="6021"/>
    <cellStyle name="T_CK Seabank - E" xfId="6022"/>
    <cellStyle name="T_CK Seabank - E_GLV  511-wss.xls" xfId="6023"/>
    <cellStyle name="T_CK Seabank - E_GLV  511-wss.xls 10" xfId="6024"/>
    <cellStyle name="T_CK Seabank - E_GLV  511-wss.xls 11" xfId="6025"/>
    <cellStyle name="T_CK Seabank - E_GLV  511-wss.xls 12" xfId="6026"/>
    <cellStyle name="T_CK Seabank - E_GLV  511-wss.xls 13" xfId="6027"/>
    <cellStyle name="T_CK Seabank - E_GLV  511-wss.xls 14" xfId="6028"/>
    <cellStyle name="T_CK Seabank - E_GLV  511-wss.xls 15" xfId="6029"/>
    <cellStyle name="T_CK Seabank - E_GLV  511-wss.xls 16" xfId="6030"/>
    <cellStyle name="T_CK Seabank - E_GLV  511-wss.xls 17" xfId="6031"/>
    <cellStyle name="T_CK Seabank - E_GLV  511-wss.xls 18" xfId="6032"/>
    <cellStyle name="T_CK Seabank - E_GLV  511-wss.xls 19" xfId="6033"/>
    <cellStyle name="T_CK Seabank - E_GLV  511-wss.xls 2" xfId="6034"/>
    <cellStyle name="T_CK Seabank - E_GLV  511-wss.xls 20" xfId="6035"/>
    <cellStyle name="T_CK Seabank - E_GLV  511-wss.xls 21" xfId="6036"/>
    <cellStyle name="T_CK Seabank - E_GLV  511-wss.xls 22" xfId="6037"/>
    <cellStyle name="T_CK Seabank - E_GLV  511-wss.xls 23" xfId="6038"/>
    <cellStyle name="T_CK Seabank - E_GLV  511-wss.xls 24" xfId="6039"/>
    <cellStyle name="T_CK Seabank - E_GLV  511-wss.xls 25" xfId="6040"/>
    <cellStyle name="T_CK Seabank - E_GLV  511-wss.xls 26" xfId="6041"/>
    <cellStyle name="T_CK Seabank - E_GLV  511-wss.xls 27" xfId="6042"/>
    <cellStyle name="T_CK Seabank - E_GLV  511-wss.xls 28" xfId="6043"/>
    <cellStyle name="T_CK Seabank - E_GLV  511-wss.xls 29" xfId="6044"/>
    <cellStyle name="T_CK Seabank - E_GLV  511-wss.xls 3" xfId="6045"/>
    <cellStyle name="T_CK Seabank - E_GLV  511-wss.xls 30" xfId="6046"/>
    <cellStyle name="T_CK Seabank - E_GLV  511-wss.xls 4" xfId="6047"/>
    <cellStyle name="T_CK Seabank - E_GLV  511-wss.xls 5" xfId="6048"/>
    <cellStyle name="T_CK Seabank - E_GLV  511-wss.xls 6" xfId="6049"/>
    <cellStyle name="T_CK Seabank - E_GLV  511-wss.xls 7" xfId="6050"/>
    <cellStyle name="T_CK Seabank - E_GLV  511-wss.xls 8" xfId="6051"/>
    <cellStyle name="T_CK Seabank - E_GLV  511-wss.xls 9" xfId="6052"/>
    <cellStyle name="T_CK Seabank - E_GLV  511-wss.xls_214" xfId="6053"/>
    <cellStyle name="T_CK Seabank - E_GLV  511-wss.xls_BCTC 6 THANG DAU NAM 2012" xfId="6054"/>
    <cellStyle name="T_CK Seabank - E_GLV  511-wss.xls_BCTC NAM 2012" xfId="6055"/>
    <cellStyle name="T_CK Seabank - E_GLV  511-wss.xls_CD95" xfId="6056"/>
    <cellStyle name="T_CK Seabank - E_GLV  511-wss.xls_HA BCTC 2011 se kiem toan gui BTGD sua lai theo yc ksnb" xfId="6057"/>
    <cellStyle name="T_CK Seabank - E_GLV  511-wss.xls_Lai lo95" xfId="6058"/>
    <cellStyle name="T_CK Seabank - E_GLV  511-wss.xls_MAU LAM BCTC QUY" xfId="6059"/>
    <cellStyle name="T_CK Seabank - E_GLV  511-wss.xls_Thuyết minh" xfId="6060"/>
    <cellStyle name="T_Cong ty CK Ha Noi - V2" xfId="6061"/>
    <cellStyle name="T_Cong ty CK Viet Nam" xfId="6062"/>
    <cellStyle name="T_Dat hang bang tai dot 2" xfId="6063"/>
    <cellStyle name="T_GLV  511-wss.xls" xfId="6064"/>
    <cellStyle name="T_GLV  511-wss.xls 10" xfId="6065"/>
    <cellStyle name="T_GLV  511-wss.xls 11" xfId="6066"/>
    <cellStyle name="T_GLV  511-wss.xls 12" xfId="6067"/>
    <cellStyle name="T_GLV  511-wss.xls 13" xfId="6068"/>
    <cellStyle name="T_GLV  511-wss.xls 14" xfId="6069"/>
    <cellStyle name="T_GLV  511-wss.xls 15" xfId="6070"/>
    <cellStyle name="T_GLV  511-wss.xls 16" xfId="6071"/>
    <cellStyle name="T_GLV  511-wss.xls 17" xfId="6072"/>
    <cellStyle name="T_GLV  511-wss.xls 18" xfId="6073"/>
    <cellStyle name="T_GLV  511-wss.xls 19" xfId="6074"/>
    <cellStyle name="T_GLV  511-wss.xls 2" xfId="6075"/>
    <cellStyle name="T_GLV  511-wss.xls 20" xfId="6076"/>
    <cellStyle name="T_GLV  511-wss.xls 21" xfId="6077"/>
    <cellStyle name="T_GLV  511-wss.xls 22" xfId="6078"/>
    <cellStyle name="T_GLV  511-wss.xls 23" xfId="6079"/>
    <cellStyle name="T_GLV  511-wss.xls 24" xfId="6080"/>
    <cellStyle name="T_GLV  511-wss.xls 25" xfId="6081"/>
    <cellStyle name="T_GLV  511-wss.xls 26" xfId="6082"/>
    <cellStyle name="T_GLV  511-wss.xls 27" xfId="6083"/>
    <cellStyle name="T_GLV  511-wss.xls 28" xfId="6084"/>
    <cellStyle name="T_GLV  511-wss.xls 29" xfId="6085"/>
    <cellStyle name="T_GLV  511-wss.xls 3" xfId="6086"/>
    <cellStyle name="T_GLV  511-wss.xls 30" xfId="6087"/>
    <cellStyle name="T_GLV  511-wss.xls 4" xfId="6088"/>
    <cellStyle name="T_GLV  511-wss.xls 5" xfId="6089"/>
    <cellStyle name="T_GLV  511-wss.xls 6" xfId="6090"/>
    <cellStyle name="T_GLV  511-wss.xls 7" xfId="6091"/>
    <cellStyle name="T_GLV  511-wss.xls 8" xfId="6092"/>
    <cellStyle name="T_GLV  511-wss.xls 9" xfId="6093"/>
    <cellStyle name="T_GLV  511-wss.xls_214" xfId="6094"/>
    <cellStyle name="T_GLV  511-wss.xls_BCTC 6 THANG DAU NAM 2012" xfId="6095"/>
    <cellStyle name="T_GLV  511-wss.xls_BCTC NAM 2012" xfId="6096"/>
    <cellStyle name="T_GLV  511-wss.xls_CD95" xfId="6097"/>
    <cellStyle name="T_GLV  511-wss.xls_HA BCTC 2011 se kiem toan gui BTGD sua lai theo yc ksnb" xfId="6098"/>
    <cellStyle name="T_GLV  511-wss.xls_Lai lo95" xfId="6099"/>
    <cellStyle name="T_GLV  511-wss.xls_MAU LAM BCTC QUY" xfId="6100"/>
    <cellStyle name="T_GLV  511-wss.xls_Thuyết minh" xfId="6101"/>
    <cellStyle name="T_LCTT_ToanCty" xfId="6102"/>
    <cellStyle name="T_LCTT_ToanCty 10" xfId="6103"/>
    <cellStyle name="T_LCTT_ToanCty 11" xfId="6104"/>
    <cellStyle name="T_LCTT_ToanCty 12" xfId="6105"/>
    <cellStyle name="T_LCTT_ToanCty 13" xfId="6106"/>
    <cellStyle name="T_LCTT_ToanCty 14" xfId="6107"/>
    <cellStyle name="T_LCTT_ToanCty 15" xfId="6108"/>
    <cellStyle name="T_LCTT_ToanCty 16" xfId="6109"/>
    <cellStyle name="T_LCTT_ToanCty 17" xfId="6110"/>
    <cellStyle name="T_LCTT_ToanCty 18" xfId="6111"/>
    <cellStyle name="T_LCTT_ToanCty 19" xfId="6112"/>
    <cellStyle name="T_LCTT_ToanCty 2" xfId="6113"/>
    <cellStyle name="T_LCTT_ToanCty 20" xfId="6114"/>
    <cellStyle name="T_LCTT_ToanCty 21" xfId="6115"/>
    <cellStyle name="T_LCTT_ToanCty 22" xfId="6116"/>
    <cellStyle name="T_LCTT_ToanCty 23" xfId="6117"/>
    <cellStyle name="T_LCTT_ToanCty 24" xfId="6118"/>
    <cellStyle name="T_LCTT_ToanCty 25" xfId="6119"/>
    <cellStyle name="T_LCTT_ToanCty 26" xfId="6120"/>
    <cellStyle name="T_LCTT_ToanCty 27" xfId="6121"/>
    <cellStyle name="T_LCTT_ToanCty 28" xfId="6122"/>
    <cellStyle name="T_LCTT_ToanCty 29" xfId="6123"/>
    <cellStyle name="T_LCTT_ToanCty 3" xfId="6124"/>
    <cellStyle name="T_LCTT_ToanCty 30" xfId="6125"/>
    <cellStyle name="T_LCTT_ToanCty 4" xfId="6126"/>
    <cellStyle name="T_LCTT_ToanCty 5" xfId="6127"/>
    <cellStyle name="T_LCTT_ToanCty 6" xfId="6128"/>
    <cellStyle name="T_LCTT_ToanCty 7" xfId="6129"/>
    <cellStyle name="T_LCTT_ToanCty 8" xfId="6130"/>
    <cellStyle name="T_LCTT_ToanCty 9" xfId="6131"/>
    <cellStyle name="T_LCTT_ToanCty_214" xfId="6132"/>
    <cellStyle name="T_LCTT_ToanCty_BCTC 6 THANG DAU NAM 2012" xfId="6133"/>
    <cellStyle name="T_LCTT_ToanCty_BCTC NAM 2012" xfId="6134"/>
    <cellStyle name="T_LCTT_ToanCty_CD95" xfId="6135"/>
    <cellStyle name="T_LCTT_ToanCty_GLV  511-wss.xls" xfId="6136"/>
    <cellStyle name="T_LCTT_ToanCty_GLV  511-wss.xls 10" xfId="6137"/>
    <cellStyle name="T_LCTT_ToanCty_GLV  511-wss.xls 11" xfId="6138"/>
    <cellStyle name="T_LCTT_ToanCty_GLV  511-wss.xls 12" xfId="6139"/>
    <cellStyle name="T_LCTT_ToanCty_GLV  511-wss.xls 13" xfId="6140"/>
    <cellStyle name="T_LCTT_ToanCty_GLV  511-wss.xls 14" xfId="6141"/>
    <cellStyle name="T_LCTT_ToanCty_GLV  511-wss.xls 15" xfId="6142"/>
    <cellStyle name="T_LCTT_ToanCty_GLV  511-wss.xls 16" xfId="6143"/>
    <cellStyle name="T_LCTT_ToanCty_GLV  511-wss.xls 17" xfId="6144"/>
    <cellStyle name="T_LCTT_ToanCty_GLV  511-wss.xls 18" xfId="6145"/>
    <cellStyle name="T_LCTT_ToanCty_GLV  511-wss.xls 19" xfId="6146"/>
    <cellStyle name="T_LCTT_ToanCty_GLV  511-wss.xls 2" xfId="6147"/>
    <cellStyle name="T_LCTT_ToanCty_GLV  511-wss.xls 20" xfId="6148"/>
    <cellStyle name="T_LCTT_ToanCty_GLV  511-wss.xls 21" xfId="6149"/>
    <cellStyle name="T_LCTT_ToanCty_GLV  511-wss.xls 22" xfId="6150"/>
    <cellStyle name="T_LCTT_ToanCty_GLV  511-wss.xls 23" xfId="6151"/>
    <cellStyle name="T_LCTT_ToanCty_GLV  511-wss.xls 24" xfId="6152"/>
    <cellStyle name="T_LCTT_ToanCty_GLV  511-wss.xls 25" xfId="6153"/>
    <cellStyle name="T_LCTT_ToanCty_GLV  511-wss.xls 26" xfId="6154"/>
    <cellStyle name="T_LCTT_ToanCty_GLV  511-wss.xls 27" xfId="6155"/>
    <cellStyle name="T_LCTT_ToanCty_GLV  511-wss.xls 28" xfId="6156"/>
    <cellStyle name="T_LCTT_ToanCty_GLV  511-wss.xls 29" xfId="6157"/>
    <cellStyle name="T_LCTT_ToanCty_GLV  511-wss.xls 3" xfId="6158"/>
    <cellStyle name="T_LCTT_ToanCty_GLV  511-wss.xls 30" xfId="6159"/>
    <cellStyle name="T_LCTT_ToanCty_GLV  511-wss.xls 4" xfId="6160"/>
    <cellStyle name="T_LCTT_ToanCty_GLV  511-wss.xls 5" xfId="6161"/>
    <cellStyle name="T_LCTT_ToanCty_GLV  511-wss.xls 6" xfId="6162"/>
    <cellStyle name="T_LCTT_ToanCty_GLV  511-wss.xls 7" xfId="6163"/>
    <cellStyle name="T_LCTT_ToanCty_GLV  511-wss.xls 8" xfId="6164"/>
    <cellStyle name="T_LCTT_ToanCty_GLV  511-wss.xls 9" xfId="6165"/>
    <cellStyle name="T_LCTT_ToanCty_GLV  511-wss.xls_214" xfId="6166"/>
    <cellStyle name="T_LCTT_ToanCty_GLV  511-wss.xls_BCTC 6 THANG DAU NAM 2012" xfId="6167"/>
    <cellStyle name="T_LCTT_ToanCty_GLV  511-wss.xls_BCTC NAM 2012" xfId="6168"/>
    <cellStyle name="T_LCTT_ToanCty_GLV  511-wss.xls_CD95" xfId="6169"/>
    <cellStyle name="T_LCTT_ToanCty_GLV  511-wss.xls_HA BCTC 2011 se kiem toan gui BTGD sua lai theo yc ksnb" xfId="6170"/>
    <cellStyle name="T_LCTT_ToanCty_GLV  511-wss.xls_Lai lo95" xfId="6171"/>
    <cellStyle name="T_LCTT_ToanCty_GLV  511-wss.xls_MAU LAM BCTC QUY" xfId="6172"/>
    <cellStyle name="T_LCTT_ToanCty_GLV  511-wss.xls_Thuyết minh" xfId="6173"/>
    <cellStyle name="T_LCTT_ToanCty_HA BCTC 2011 se kiem toan gui BTGD sua lai theo yc ksnb" xfId="6174"/>
    <cellStyle name="T_LCTT_ToanCty_Lai lo95" xfId="6175"/>
    <cellStyle name="T_LCTT_ToanCty_MAU LAM BCTC QUY" xfId="6176"/>
    <cellStyle name="T_LCTT_ToanCty_Thuyết minh" xfId="6177"/>
    <cellStyle name="T_Lilama 3- Tam" xfId="6178"/>
    <cellStyle name="T_NK chung- TRam 13-8-07" xfId="6179"/>
    <cellStyle name="T_Phu luc Song Da 2" xfId="6180"/>
    <cellStyle name="T_So TGNH- Ha Noi, Ha Tay" xfId="6181"/>
    <cellStyle name="T_THDU tren du lieu ngay 18.02.09" xfId="6182"/>
    <cellStyle name="T_TK242 N2008" xfId="6183"/>
    <cellStyle name="T_TNCN VP" xfId="6184"/>
    <cellStyle name="T_Tong hop QD15 v3.0" xfId="6185"/>
    <cellStyle name="T_Tong hop QD15 v3.0 10" xfId="6186"/>
    <cellStyle name="T_Tong hop QD15 v3.0 11" xfId="6187"/>
    <cellStyle name="T_Tong hop QD15 v3.0 12" xfId="6188"/>
    <cellStyle name="T_Tong hop QD15 v3.0 13" xfId="6189"/>
    <cellStyle name="T_Tong hop QD15 v3.0 14" xfId="6190"/>
    <cellStyle name="T_Tong hop QD15 v3.0 15" xfId="6191"/>
    <cellStyle name="T_Tong hop QD15 v3.0 16" xfId="6192"/>
    <cellStyle name="T_Tong hop QD15 v3.0 17" xfId="6193"/>
    <cellStyle name="T_Tong hop QD15 v3.0 18" xfId="6194"/>
    <cellStyle name="T_Tong hop QD15 v3.0 19" xfId="6195"/>
    <cellStyle name="T_Tong hop QD15 v3.0 2" xfId="6196"/>
    <cellStyle name="T_Tong hop QD15 v3.0 20" xfId="6197"/>
    <cellStyle name="T_Tong hop QD15 v3.0 21" xfId="6198"/>
    <cellStyle name="T_Tong hop QD15 v3.0 22" xfId="6199"/>
    <cellStyle name="T_Tong hop QD15 v3.0 23" xfId="6200"/>
    <cellStyle name="T_Tong hop QD15 v3.0 24" xfId="6201"/>
    <cellStyle name="T_Tong hop QD15 v3.0 25" xfId="6202"/>
    <cellStyle name="T_Tong hop QD15 v3.0 26" xfId="6203"/>
    <cellStyle name="T_Tong hop QD15 v3.0 27" xfId="6204"/>
    <cellStyle name="T_Tong hop QD15 v3.0 28" xfId="6205"/>
    <cellStyle name="T_Tong hop QD15 v3.0 29" xfId="6206"/>
    <cellStyle name="T_Tong hop QD15 v3.0 3" xfId="6207"/>
    <cellStyle name="T_Tong hop QD15 v3.0 30" xfId="6208"/>
    <cellStyle name="T_Tong hop QD15 v3.0 4" xfId="6209"/>
    <cellStyle name="T_Tong hop QD15 v3.0 5" xfId="6210"/>
    <cellStyle name="T_Tong hop QD15 v3.0 6" xfId="6211"/>
    <cellStyle name="T_Tong hop QD15 v3.0 7" xfId="6212"/>
    <cellStyle name="T_Tong hop QD15 v3.0 8" xfId="6213"/>
    <cellStyle name="T_Tong hop QD15 v3.0 9" xfId="6214"/>
    <cellStyle name="T_Tong hop QD15 v3.0_214" xfId="6215"/>
    <cellStyle name="T_Tong hop QD15 v3.0_BCTC 6 THANG DAU NAM 2012" xfId="6216"/>
    <cellStyle name="T_Tong hop QD15 v3.0_BCTC NAM 2012" xfId="6217"/>
    <cellStyle name="T_Tong hop QD15 v3.0_CD95" xfId="6218"/>
    <cellStyle name="T_Tong hop QD15 v3.0_GLV  511-wss.xls" xfId="6219"/>
    <cellStyle name="T_Tong hop QD15 v3.0_GLV  511-wss.xls 10" xfId="6220"/>
    <cellStyle name="T_Tong hop QD15 v3.0_GLV  511-wss.xls 11" xfId="6221"/>
    <cellStyle name="T_Tong hop QD15 v3.0_GLV  511-wss.xls 12" xfId="6222"/>
    <cellStyle name="T_Tong hop QD15 v3.0_GLV  511-wss.xls 13" xfId="6223"/>
    <cellStyle name="T_Tong hop QD15 v3.0_GLV  511-wss.xls 14" xfId="6224"/>
    <cellStyle name="T_Tong hop QD15 v3.0_GLV  511-wss.xls 15" xfId="6225"/>
    <cellStyle name="T_Tong hop QD15 v3.0_GLV  511-wss.xls 16" xfId="6226"/>
    <cellStyle name="T_Tong hop QD15 v3.0_GLV  511-wss.xls 17" xfId="6227"/>
    <cellStyle name="T_Tong hop QD15 v3.0_GLV  511-wss.xls 18" xfId="6228"/>
    <cellStyle name="T_Tong hop QD15 v3.0_GLV  511-wss.xls 19" xfId="6229"/>
    <cellStyle name="T_Tong hop QD15 v3.0_GLV  511-wss.xls 2" xfId="6230"/>
    <cellStyle name="T_Tong hop QD15 v3.0_GLV  511-wss.xls 20" xfId="6231"/>
    <cellStyle name="T_Tong hop QD15 v3.0_GLV  511-wss.xls 21" xfId="6232"/>
    <cellStyle name="T_Tong hop QD15 v3.0_GLV  511-wss.xls 22" xfId="6233"/>
    <cellStyle name="T_Tong hop QD15 v3.0_GLV  511-wss.xls 23" xfId="6234"/>
    <cellStyle name="T_Tong hop QD15 v3.0_GLV  511-wss.xls 24" xfId="6235"/>
    <cellStyle name="T_Tong hop QD15 v3.0_GLV  511-wss.xls 25" xfId="6236"/>
    <cellStyle name="T_Tong hop QD15 v3.0_GLV  511-wss.xls 26" xfId="6237"/>
    <cellStyle name="T_Tong hop QD15 v3.0_GLV  511-wss.xls 27" xfId="6238"/>
    <cellStyle name="T_Tong hop QD15 v3.0_GLV  511-wss.xls 28" xfId="6239"/>
    <cellStyle name="T_Tong hop QD15 v3.0_GLV  511-wss.xls 29" xfId="6240"/>
    <cellStyle name="T_Tong hop QD15 v3.0_GLV  511-wss.xls 3" xfId="6241"/>
    <cellStyle name="T_Tong hop QD15 v3.0_GLV  511-wss.xls 30" xfId="6242"/>
    <cellStyle name="T_Tong hop QD15 v3.0_GLV  511-wss.xls 4" xfId="6243"/>
    <cellStyle name="T_Tong hop QD15 v3.0_GLV  511-wss.xls 5" xfId="6244"/>
    <cellStyle name="T_Tong hop QD15 v3.0_GLV  511-wss.xls 6" xfId="6245"/>
    <cellStyle name="T_Tong hop QD15 v3.0_GLV  511-wss.xls 7" xfId="6246"/>
    <cellStyle name="T_Tong hop QD15 v3.0_GLV  511-wss.xls 8" xfId="6247"/>
    <cellStyle name="T_Tong hop QD15 v3.0_GLV  511-wss.xls 9" xfId="6248"/>
    <cellStyle name="T_Tong hop QD15 v3.0_GLV  511-wss.xls_214" xfId="6249"/>
    <cellStyle name="T_Tong hop QD15 v3.0_GLV  511-wss.xls_BCTC 6 THANG DAU NAM 2012" xfId="6250"/>
    <cellStyle name="T_Tong hop QD15 v3.0_GLV  511-wss.xls_BCTC NAM 2012" xfId="6251"/>
    <cellStyle name="T_Tong hop QD15 v3.0_GLV  511-wss.xls_CD95" xfId="6252"/>
    <cellStyle name="T_Tong hop QD15 v3.0_GLV  511-wss.xls_HA BCTC 2011 se kiem toan gui BTGD sua lai theo yc ksnb" xfId="6253"/>
    <cellStyle name="T_Tong hop QD15 v3.0_GLV  511-wss.xls_Lai lo95" xfId="6254"/>
    <cellStyle name="T_Tong hop QD15 v3.0_GLV  511-wss.xls_MAU LAM BCTC QUY" xfId="6255"/>
    <cellStyle name="T_Tong hop QD15 v3.0_GLV  511-wss.xls_Thuyết minh" xfId="6256"/>
    <cellStyle name="T_Tong hop QD15 v3.0_HA BCTC 2011 se kiem toan gui BTGD sua lai theo yc ksnb" xfId="6257"/>
    <cellStyle name="T_Tong hop QD15 v3.0_Lai lo95" xfId="6258"/>
    <cellStyle name="T_Tong hop QD15 v3.0_MAU LAM BCTC QUY" xfId="6259"/>
    <cellStyle name="T_Tong hop QD15 v3.0_Thuyết minh" xfId="6260"/>
    <cellStyle name="T_TSCD nam 2008 (31-12) chuan" xfId="6261"/>
    <cellStyle name="T_VT CCDC dung duoc moi nhat" xfId="6262"/>
    <cellStyle name="tde" xfId="6263"/>
    <cellStyle name="Text Indent A" xfId="6264"/>
    <cellStyle name="Text Indent B" xfId="6265"/>
    <cellStyle name="Text Indent C" xfId="6266"/>
    <cellStyle name="th" xfId="6267"/>
    <cellStyle name="þ_x001d_ð¤_x000c_¯þ_x0014__x000d_¨þU_x0001_À_x0004_ _x0015__x000f__x0001__x0001_" xfId="6268"/>
    <cellStyle name="þ_x001d_ð·_x000c_æþ'_x000d_ßþU_x0001_Ø_x0005_ü_x0014__x0007__x0001__x0001_" xfId="6269"/>
    <cellStyle name="þ_x001d_ðK_x000c_Fý_x001b__x000d_9ýU_x0001_Ð_x0008_¦)_x0007__x0001__x0001_" xfId="6270"/>
    <cellStyle name="Thuyet minh" xfId="6271"/>
    <cellStyle name="Tickmark" xfId="6272"/>
    <cellStyle name="Tiền tệ [0]_ÿÿÿÿÿ" xfId="6273"/>
    <cellStyle name="Tiền tệ_ÿÿÿÿÿ" xfId="6274"/>
    <cellStyle name="Title 2" xfId="6275"/>
    <cellStyle name="Title 2 2" xfId="6276"/>
    <cellStyle name="Title 2 3" xfId="6277"/>
    <cellStyle name="Title 2 4" xfId="6278"/>
    <cellStyle name="Title 3" xfId="6279"/>
    <cellStyle name="Title 3 2" xfId="6280"/>
    <cellStyle name="Title 3 3" xfId="6281"/>
    <cellStyle name="Title 3 4" xfId="6282"/>
    <cellStyle name="Title 4" xfId="6283"/>
    <cellStyle name="Title 4 2" xfId="6284"/>
    <cellStyle name="Title 4 3" xfId="6285"/>
    <cellStyle name="Title 4 4" xfId="6286"/>
    <cellStyle name="Title 5" xfId="6287"/>
    <cellStyle name="Title 5 2" xfId="6288"/>
    <cellStyle name="Title 5 3" xfId="6289"/>
    <cellStyle name="Title 5 4" xfId="6290"/>
    <cellStyle name="Title 6" xfId="6291"/>
    <cellStyle name="Title 6 2" xfId="6292"/>
    <cellStyle name="Title 6 3" xfId="6293"/>
    <cellStyle name="Title 6 4" xfId="6294"/>
    <cellStyle name="Title 7" xfId="6295"/>
    <cellStyle name="Title 7 2" xfId="6296"/>
    <cellStyle name="Title 7 3" xfId="6297"/>
    <cellStyle name="Title 7 4" xfId="6298"/>
    <cellStyle name="Total 2" xfId="6299"/>
    <cellStyle name="Total 2 2" xfId="6300"/>
    <cellStyle name="Total 2 3" xfId="6301"/>
    <cellStyle name="Total 2 4" xfId="6302"/>
    <cellStyle name="Total 3" xfId="6303"/>
    <cellStyle name="Total 3 2" xfId="6304"/>
    <cellStyle name="Total 3 3" xfId="6305"/>
    <cellStyle name="Total 3 4" xfId="6306"/>
    <cellStyle name="Total 4" xfId="6307"/>
    <cellStyle name="Total 4 2" xfId="6308"/>
    <cellStyle name="Total 4 3" xfId="6309"/>
    <cellStyle name="Total 4 4" xfId="6310"/>
    <cellStyle name="Total 5" xfId="6311"/>
    <cellStyle name="Total 5 2" xfId="6312"/>
    <cellStyle name="Total 5 3" xfId="6313"/>
    <cellStyle name="Total 5 4" xfId="6314"/>
    <cellStyle name="Total 6" xfId="6315"/>
    <cellStyle name="Total 6 2" xfId="6316"/>
    <cellStyle name="Total 6 3" xfId="6317"/>
    <cellStyle name="Total 6 4" xfId="6318"/>
    <cellStyle name="Total 7" xfId="6319"/>
    <cellStyle name="Total 7 2" xfId="6320"/>
    <cellStyle name="Total 7 3" xfId="6321"/>
    <cellStyle name="Total 7 4" xfId="6322"/>
    <cellStyle name="viet" xfId="6323"/>
    <cellStyle name="viet2" xfId="6324"/>
    <cellStyle name="VLB-GTKÕ" xfId="6325"/>
    <cellStyle name="VN new romanNormal" xfId="6326"/>
    <cellStyle name="VN new romanNormal 2" xfId="6327"/>
    <cellStyle name="VN new romanNormal 2 2" xfId="6328"/>
    <cellStyle name="VN new romanNormal 2 2 2" xfId="6329"/>
    <cellStyle name="VN new romanNormal 2 2 2 2" xfId="6330"/>
    <cellStyle name="VN new romanNormal 2 2 2 3" xfId="6331"/>
    <cellStyle name="VN new romanNormal 2 2 2 4" xfId="6332"/>
    <cellStyle name="VN new romanNormal 2 2 2 5" xfId="6333"/>
    <cellStyle name="VN new romanNormal 2 2 3" xfId="6334"/>
    <cellStyle name="VN new romanNormal 2 2 4" xfId="6335"/>
    <cellStyle name="VN new romanNormal 2 2 5" xfId="6336"/>
    <cellStyle name="VN new romanNormal 2 2 6" xfId="6337"/>
    <cellStyle name="VN new romanNormal 2 3" xfId="6338"/>
    <cellStyle name="VN new romanNormal 2 3 2" xfId="6339"/>
    <cellStyle name="VN new romanNormal 2 3 3" xfId="6340"/>
    <cellStyle name="VN new romanNormal 2 3 4" xfId="6341"/>
    <cellStyle name="VN new romanNormal 2 3 5" xfId="6342"/>
    <cellStyle name="VN new romanNormal 2 4" xfId="6343"/>
    <cellStyle name="VN new romanNormal 2 5" xfId="6344"/>
    <cellStyle name="VN new romanNormal 2 6" xfId="6345"/>
    <cellStyle name="VN new romanNormal 3" xfId="6346"/>
    <cellStyle name="VN new romanNormal 4" xfId="6347"/>
    <cellStyle name="VN new romanNormal 5" xfId="6348"/>
    <cellStyle name="VN new romanNormal 5 2" xfId="6349"/>
    <cellStyle name="VN new romanNormal 5 3" xfId="6350"/>
    <cellStyle name="VN new romanNormal 5 4" xfId="6351"/>
    <cellStyle name="VN new romanNormal 5 5" xfId="6352"/>
    <cellStyle name="VN new romanNormal 6" xfId="6353"/>
    <cellStyle name="VN new romanNormal 7" xfId="6354"/>
    <cellStyle name="VN new romanNormal 8" xfId="6355"/>
    <cellStyle name="VN new romanNormal 9" xfId="6356"/>
    <cellStyle name="Vn Time 13" xfId="6357"/>
    <cellStyle name="Vn Time 14" xfId="6358"/>
    <cellStyle name="VN time new roman" xfId="6359"/>
    <cellStyle name="VN time new roman 2" xfId="6360"/>
    <cellStyle name="VN time new roman 2 2" xfId="6361"/>
    <cellStyle name="VN time new roman 2 2 2" xfId="6362"/>
    <cellStyle name="VN time new roman 2 2 2 2" xfId="6363"/>
    <cellStyle name="VN time new roman 2 2 2 3" xfId="6364"/>
    <cellStyle name="VN time new roman 2 2 2 4" xfId="6365"/>
    <cellStyle name="VN time new roman 2 2 2 5" xfId="6366"/>
    <cellStyle name="VN time new roman 2 2 3" xfId="6367"/>
    <cellStyle name="VN time new roman 2 2 4" xfId="6368"/>
    <cellStyle name="VN time new roman 2 2 5" xfId="6369"/>
    <cellStyle name="VN time new roman 2 2 6" xfId="6370"/>
    <cellStyle name="VN time new roman 2 3" xfId="6371"/>
    <cellStyle name="VN time new roman 2 3 2" xfId="6372"/>
    <cellStyle name="VN time new roman 2 3 3" xfId="6373"/>
    <cellStyle name="VN time new roman 2 3 4" xfId="6374"/>
    <cellStyle name="VN time new roman 2 3 5" xfId="6375"/>
    <cellStyle name="VN time new roman 2 4" xfId="6376"/>
    <cellStyle name="VN time new roman 2 5" xfId="6377"/>
    <cellStyle name="VN time new roman 2 6" xfId="6378"/>
    <cellStyle name="VN time new roman 3" xfId="6379"/>
    <cellStyle name="VN time new roman 4" xfId="6380"/>
    <cellStyle name="VN time new roman 5" xfId="6381"/>
    <cellStyle name="VN time new roman 5 2" xfId="6382"/>
    <cellStyle name="VN time new roman 5 3" xfId="6383"/>
    <cellStyle name="VN time new roman 5 4" xfId="6384"/>
    <cellStyle name="VN time new roman 5 5" xfId="6385"/>
    <cellStyle name="VN time new roman 6" xfId="6386"/>
    <cellStyle name="VN time new roman 7" xfId="6387"/>
    <cellStyle name="VN time new roman 8" xfId="6388"/>
    <cellStyle name="VN time new roman 9" xfId="6389"/>
    <cellStyle name="vnhead1" xfId="6390"/>
    <cellStyle name="vnhead3" xfId="6391"/>
    <cellStyle name="vntime" xfId="6392"/>
    <cellStyle name="vntxt1" xfId="6393"/>
    <cellStyle name="vntxt1 10" xfId="6394"/>
    <cellStyle name="vntxt1 11" xfId="6395"/>
    <cellStyle name="vntxt1 12" xfId="6396"/>
    <cellStyle name="vntxt1 13" xfId="6397"/>
    <cellStyle name="vntxt1 14" xfId="6398"/>
    <cellStyle name="vntxt1 15" xfId="6399"/>
    <cellStyle name="vntxt1 16" xfId="6400"/>
    <cellStyle name="vntxt1 17" xfId="6401"/>
    <cellStyle name="vntxt1 18" xfId="6402"/>
    <cellStyle name="vntxt1 19" xfId="6403"/>
    <cellStyle name="vntxt1 2" xfId="6404"/>
    <cellStyle name="vntxt1 20" xfId="6405"/>
    <cellStyle name="vntxt1 21" xfId="6406"/>
    <cellStyle name="vntxt1 22" xfId="6407"/>
    <cellStyle name="vntxt1 23" xfId="6408"/>
    <cellStyle name="vntxt1 24" xfId="6409"/>
    <cellStyle name="vntxt1 25" xfId="6410"/>
    <cellStyle name="vntxt1 26" xfId="6411"/>
    <cellStyle name="vntxt1 27" xfId="6412"/>
    <cellStyle name="vntxt1 28" xfId="6413"/>
    <cellStyle name="vntxt1 29" xfId="6414"/>
    <cellStyle name="vntxt1 3" xfId="6415"/>
    <cellStyle name="vntxt1 30" xfId="6416"/>
    <cellStyle name="vntxt1 31" xfId="6417"/>
    <cellStyle name="vntxt1 32" xfId="6418"/>
    <cellStyle name="vntxt1 33" xfId="6419"/>
    <cellStyle name="vntxt1 4" xfId="6420"/>
    <cellStyle name="vntxt1 5" xfId="6421"/>
    <cellStyle name="vntxt1 6" xfId="6422"/>
    <cellStyle name="vntxt1 7" xfId="6423"/>
    <cellStyle name="vntxt1 8" xfId="6424"/>
    <cellStyle name="vntxt1 9" xfId="6425"/>
    <cellStyle name="vntxt2" xfId="6426"/>
    <cellStyle name="W?hrung [0]_35ERI8T2gbIEMixb4v26icuOo" xfId="6427"/>
    <cellStyle name="W?hrung_35ERI8T2gbIEMixb4v26icuOo" xfId="6428"/>
    <cellStyle name="Währung [0]_01379-KDF" xfId="6429"/>
    <cellStyle name="Währung_01379-KDF" xfId="6430"/>
    <cellStyle name="Warning Text 2" xfId="6431"/>
    <cellStyle name="Warning Text 2 2" xfId="6432"/>
    <cellStyle name="Warning Text 2 3" xfId="6433"/>
    <cellStyle name="Warning Text 2 4" xfId="6434"/>
    <cellStyle name="Warning Text 3" xfId="6435"/>
    <cellStyle name="Warning Text 3 2" xfId="6436"/>
    <cellStyle name="Warning Text 3 3" xfId="6437"/>
    <cellStyle name="Warning Text 3 4" xfId="6438"/>
    <cellStyle name="Warning Text 4" xfId="6439"/>
    <cellStyle name="Warning Text 4 2" xfId="6440"/>
    <cellStyle name="Warning Text 4 3" xfId="6441"/>
    <cellStyle name="Warning Text 4 4" xfId="6442"/>
    <cellStyle name="Warning Text 5" xfId="6443"/>
    <cellStyle name="Warning Text 5 2" xfId="6444"/>
    <cellStyle name="Warning Text 5 3" xfId="6445"/>
    <cellStyle name="Warning Text 5 4" xfId="6446"/>
    <cellStyle name="Warning Text 6" xfId="6447"/>
    <cellStyle name="Warning Text 6 2" xfId="6448"/>
    <cellStyle name="Warning Text 6 3" xfId="6449"/>
    <cellStyle name="Warning Text 6 4" xfId="6450"/>
    <cellStyle name="Warning Text 7" xfId="6451"/>
    <cellStyle name="Warning Text 7 2" xfId="6452"/>
    <cellStyle name="Warning Text 7 3" xfId="6453"/>
    <cellStyle name="Warning Text 7 4" xfId="6454"/>
    <cellStyle name="wrap" xfId="6455"/>
    <cellStyle name="Wไhrung [0]_35ERI8T2gbIEMixb4v26icuOo" xfId="6456"/>
    <cellStyle name="Wไhrung_35ERI8T2gbIEMixb4v26icuOo" xfId="6457"/>
    <cellStyle name="xuan" xfId="6458"/>
    <cellStyle name="センター" xfId="6459"/>
    <cellStyle name="เครื่องหมายสกุลเงิน [0]_FTC_OFFER" xfId="6460"/>
    <cellStyle name="เครื่องหมายสกุลเงิน_FTC_OFFER" xfId="6461"/>
    <cellStyle name="ปกติ_FTC_OFFER" xfId="6462"/>
    <cellStyle name=" [0.00]_ Att. 1- Cover" xfId="6463"/>
    <cellStyle name="_ Att. 1- Cover" xfId="6464"/>
    <cellStyle name="?_ Att. 1- Cover" xfId="6465"/>
    <cellStyle name="똿뗦먛귟 [0.00]_PRODUCT DETAIL Q1" xfId="6466"/>
    <cellStyle name="똿뗦먛귟_PRODUCT DETAIL Q1" xfId="6467"/>
    <cellStyle name="믅됞 [0.00]_PRODUCT DETAIL Q1" xfId="6468"/>
    <cellStyle name="믅됞_PRODUCT DETAIL Q1" xfId="6469"/>
    <cellStyle name="백분율_††††† " xfId="6470"/>
    <cellStyle name="뷭?[BOOKSHIP" xfId="6471"/>
    <cellStyle name="뷭?_BOOKSHIP" xfId="6472"/>
    <cellStyle name="콤마 [0]_ 비목별 월별기술 " xfId="6473"/>
    <cellStyle name="콤마_ 비목별 월별기술 " xfId="6474"/>
    <cellStyle name="통화 [0]_††††† " xfId="6475"/>
    <cellStyle name="통화_††††† " xfId="6476"/>
    <cellStyle name="표준_ 97년 경영분석(안)" xfId="6477"/>
    <cellStyle name="一般_00Q3902REV.1" xfId="6478"/>
    <cellStyle name="下点線" xfId="6479"/>
    <cellStyle name="千位分隔_CCTV" xfId="6480"/>
    <cellStyle name="千分位[0]_00Q3902REV.1" xfId="6481"/>
    <cellStyle name="千分位_00Q3902REV.1" xfId="6482"/>
    <cellStyle name="常规_BA" xfId="6483"/>
    <cellStyle name="桁区切り [0.00]_††††† " xfId="6484"/>
    <cellStyle name="桁区切り_††††† " xfId="6485"/>
    <cellStyle name="標準_(A1)BOQ " xfId="6486"/>
    <cellStyle name="貨幣 [0]_00Q3902REV.1" xfId="6487"/>
    <cellStyle name="貨幣[0]_BRE" xfId="6488"/>
    <cellStyle name="貨幣_00Q3902REV.1" xfId="6489"/>
    <cellStyle name="通貨 [0.00]_††††† " xfId="6490"/>
    <cellStyle name="通貨_††††† " xfId="6491"/>
  </cellStyles>
  <dxfs count="8">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ill>
        <patternFill>
          <bgColor indexed="24"/>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iai%20trinh%20bao%20cao%20luu%20chuyen%20tien%20te%20%209%20thang%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Copy%20of%20KET%20QUA%20KINH%20DOANH%209%20thang%2028-9-s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KIEM%20TOAN%20ASC\CK%20TRI%20VIET\CH&#7912;NG%20KHO&#193;N%20TRI%20VIET\CK%20TRI%20VIETNam%202015\bckt%206%20th(23.7)\bao%20cao%20tai%20chinh%206%20thang%202015-%20TVS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U%20LIEU%20LAM%20VIEC/TVSC/BAO%20CAO/Bao%20cao/BCTC/2015/Quy%202.2015/BC%20ban%20nien%20%20phat%20hanh%2026.7.15/BCKT%20TVSC%202015%20v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ng"/>
      <sheetName val="KHu trung"/>
      <sheetName val="Sheet1"/>
      <sheetName val="KHu trung (2)"/>
      <sheetName val="TK111"/>
      <sheetName val="TK112"/>
      <sheetName val="TK118"/>
    </sheetNames>
    <sheetDataSet>
      <sheetData sheetId="0" refreshError="1"/>
      <sheetData sheetId="1" refreshError="1"/>
      <sheetData sheetId="2" refreshError="1"/>
      <sheetData sheetId="3">
        <row r="55">
          <cell r="G55">
            <v>-494470316</v>
          </cell>
          <cell r="K55">
            <v>5625503333</v>
          </cell>
        </row>
        <row r="56">
          <cell r="G56">
            <v>-813492464175</v>
          </cell>
          <cell r="K56">
            <v>815104861295</v>
          </cell>
        </row>
        <row r="57">
          <cell r="G57">
            <v>-2789534492</v>
          </cell>
          <cell r="K57">
            <v>2530000000</v>
          </cell>
        </row>
        <row r="58">
          <cell r="G58">
            <v>-2362054890</v>
          </cell>
          <cell r="K58">
            <v>197886249831</v>
          </cell>
        </row>
        <row r="59">
          <cell r="G59">
            <v>-4000000000</v>
          </cell>
        </row>
        <row r="60">
          <cell r="G60">
            <v>-164558300625</v>
          </cell>
        </row>
        <row r="61">
          <cell r="G61">
            <v>-51845383</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d"/>
      <sheetName val="Thang 1"/>
      <sheetName val="thang 2"/>
      <sheetName val="thang 3"/>
      <sheetName val="Thang 4"/>
      <sheetName val="thang5"/>
      <sheetName val="Thang 04.2013"/>
      <sheetName val="thang 6"/>
      <sheetName val="thang 6 (8%)"/>
      <sheetName val="thang 6 (13.5%) (2)"/>
      <sheetName val="thang 6 thang"/>
      <sheetName val="Sheet1"/>
      <sheetName val="Sheet2"/>
      <sheetName val="Sheet3"/>
      <sheetName val="thang7 "/>
      <sheetName val="thang8"/>
      <sheetName val="13.5"/>
      <sheetName val="12"/>
      <sheetName val="Thang 9-final"/>
      <sheetName val="Thang 9-final (3)"/>
      <sheetName val="Thang 9-final (4)"/>
      <sheetName val="Thang 9-final (2)"/>
      <sheetName val="thang9"/>
      <sheetName val="thang9 (2)"/>
      <sheetName val="thang 9"/>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2">
          <cell r="D42">
            <v>975408712</v>
          </cell>
        </row>
        <row r="45">
          <cell r="D45">
            <v>21973195</v>
          </cell>
        </row>
        <row r="46">
          <cell r="D46">
            <v>2639182</v>
          </cell>
        </row>
        <row r="47">
          <cell r="D47">
            <v>213191095</v>
          </cell>
        </row>
        <row r="49">
          <cell r="D49">
            <v>3767272727</v>
          </cell>
        </row>
      </sheetData>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artUp"/>
      <sheetName val="Trọng yếu"/>
      <sheetName val="TRONG YEU"/>
      <sheetName val="cong viec"/>
      <sheetName val="phan tich"/>
      <sheetName val="Danh muc"/>
      <sheetName val="Soat xet"/>
      <sheetName val="Dieu chinh "/>
      <sheetName val="Dieu chinh  (2)"/>
      <sheetName val="Tong hop"/>
      <sheetName val="cong hop VP+con"/>
      <sheetName val="Bao cao"/>
      <sheetName val="BCLCTT"/>
      <sheetName val="Thuyet minh "/>
      <sheetName val="CF theo yeu to"/>
      <sheetName val="TM 4.2 TD ok"/>
      <sheetName val="TM phai thu"/>
      <sheetName val="Sheet3"/>
      <sheetName val="Sheet2"/>
      <sheetName val="VCSH"/>
      <sheetName val="Tinh thue TNDN"/>
      <sheetName val="Sheet1"/>
      <sheetName val="~         "/>
    </sheetNames>
    <sheetDataSet>
      <sheetData sheetId="0" refreshError="1"/>
      <sheetData sheetId="1" refreshError="1"/>
      <sheetData sheetId="2" refreshError="1"/>
      <sheetData sheetId="3" refreshError="1"/>
      <sheetData sheetId="4" refreshError="1"/>
      <sheetData sheetId="5" refreshError="1">
        <row r="3">
          <cell r="B3" t="str">
            <v>CÔNG TY CP CHỨNG KHOÁN TRÍ VIỆT</v>
          </cell>
        </row>
        <row r="4">
          <cell r="B4" t="str">
            <v>Tầng 2, số 142 Đội Cấn, Ba Đình, Hà Nội</v>
          </cell>
        </row>
      </sheetData>
      <sheetData sheetId="6" refreshError="1"/>
      <sheetData sheetId="7" refreshError="1"/>
      <sheetData sheetId="8" refreshError="1"/>
      <sheetData sheetId="9" refreshError="1"/>
      <sheetData sheetId="10" refreshError="1"/>
      <sheetData sheetId="11" refreshError="1">
        <row r="18">
          <cell r="Y18">
            <v>-57481118</v>
          </cell>
        </row>
        <row r="77">
          <cell r="Y77">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tartUp"/>
      <sheetName val="Trọng yếu"/>
      <sheetName val="TRONG YEU"/>
      <sheetName val="cong viec"/>
      <sheetName val="phan tich"/>
      <sheetName val="Danh muc"/>
      <sheetName val="Soat xet"/>
      <sheetName val="Dieu chinh "/>
      <sheetName val="Tong hop"/>
      <sheetName val="cong hop VP+con"/>
      <sheetName val="Bao cao"/>
      <sheetName val="Thuyet minh "/>
      <sheetName val="CF theo yeu to"/>
      <sheetName val="TM 4.2 TD ok"/>
      <sheetName val="TM phai thu"/>
      <sheetName val="TM 4.2 TD ok (cu)"/>
      <sheetName val="Sheet3"/>
      <sheetName val="Sheet2"/>
      <sheetName val="VCSH"/>
      <sheetName val="Tinh thue TNDN"/>
      <sheetName val="Sheet1"/>
      <sheetName val="~         "/>
    </sheetNames>
    <sheetDataSet>
      <sheetData sheetId="0"/>
      <sheetData sheetId="1"/>
      <sheetData sheetId="2"/>
      <sheetData sheetId="3"/>
      <sheetData sheetId="4"/>
      <sheetData sheetId="5">
        <row r="3">
          <cell r="B3" t="str">
            <v>CÔNG TY CP CHỨNG KHOÁN TRÍ VIỆT</v>
          </cell>
        </row>
        <row r="4">
          <cell r="B4" t="str">
            <v>Tầng 2, 142 Đội Cấn -  Ba Đình - Hà Nội</v>
          </cell>
        </row>
      </sheetData>
      <sheetData sheetId="6"/>
      <sheetData sheetId="7"/>
      <sheetData sheetId="8">
        <row r="25">
          <cell r="F25">
            <v>-57481118</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H660"/>
  <sheetViews>
    <sheetView topLeftCell="A13" workbookViewId="0">
      <selection activeCell="A36" sqref="A36"/>
    </sheetView>
  </sheetViews>
  <sheetFormatPr defaultRowHeight="20.25"/>
  <cols>
    <col min="1" max="4" width="9.140625" style="12"/>
    <col min="5" max="5" width="12.5703125" style="12" customWidth="1"/>
    <col min="6" max="9" width="9.140625" style="12"/>
    <col min="10" max="16384" width="9.140625" style="13"/>
  </cols>
  <sheetData>
    <row r="1" spans="1:9" s="11" customFormat="1" ht="18">
      <c r="A1" s="10" t="s">
        <v>330</v>
      </c>
      <c r="B1" s="10"/>
      <c r="C1" s="10"/>
      <c r="D1" s="10"/>
      <c r="E1" s="10"/>
      <c r="F1" s="10"/>
      <c r="G1" s="10"/>
      <c r="H1" s="10"/>
      <c r="I1" s="10"/>
    </row>
    <row r="2" spans="1:9" s="11" customFormat="1" ht="18">
      <c r="A2" s="10" t="s">
        <v>331</v>
      </c>
      <c r="B2" s="10"/>
      <c r="C2" s="10"/>
      <c r="D2" s="10"/>
      <c r="E2" s="10"/>
      <c r="F2" s="10"/>
      <c r="G2" s="10"/>
      <c r="H2" s="10"/>
      <c r="I2" s="10"/>
    </row>
    <row r="15" spans="1:9" s="14" customFormat="1" ht="28.5">
      <c r="A15" s="77" t="s">
        <v>326</v>
      </c>
      <c r="B15" s="77"/>
      <c r="C15" s="77"/>
      <c r="D15" s="77"/>
      <c r="E15" s="77"/>
      <c r="F15" s="77"/>
      <c r="G15" s="77"/>
      <c r="H15" s="77"/>
      <c r="I15" s="77"/>
    </row>
    <row r="16" spans="1:9" ht="19.5">
      <c r="A16" s="10" t="s">
        <v>402</v>
      </c>
      <c r="B16" s="10"/>
      <c r="C16" s="10"/>
      <c r="D16" s="10"/>
      <c r="E16" s="10"/>
      <c r="F16" s="10"/>
      <c r="G16" s="10"/>
      <c r="H16" s="10"/>
      <c r="I16" s="10"/>
    </row>
    <row r="35" spans="1:9" ht="19.5">
      <c r="A35" s="730">
        <v>42282</v>
      </c>
      <c r="B35" s="730"/>
      <c r="C35" s="730"/>
      <c r="D35" s="730"/>
      <c r="E35" s="730"/>
      <c r="F35" s="730"/>
      <c r="G35" s="730"/>
      <c r="H35" s="730"/>
      <c r="I35" s="730"/>
    </row>
    <row r="219" spans="21:34">
      <c r="V219" s="729" t="e">
        <f>SUMIF(#REF!,1212,#REF!)</f>
        <v>#REF!</v>
      </c>
      <c r="W219" s="729"/>
      <c r="X219" s="729"/>
      <c r="Y219" s="729"/>
      <c r="Z219" s="729"/>
      <c r="AA219" s="729"/>
    </row>
    <row r="222" spans="21:34">
      <c r="U222" s="15"/>
      <c r="V222" s="729"/>
      <c r="W222" s="729"/>
      <c r="X222" s="729"/>
      <c r="Y222" s="729"/>
      <c r="Z222" s="729"/>
      <c r="AA222" s="729"/>
    </row>
    <row r="224" spans="21:34">
      <c r="V224" s="729"/>
      <c r="W224" s="729"/>
      <c r="X224" s="729"/>
      <c r="Y224" s="729"/>
      <c r="Z224" s="729"/>
      <c r="AA224" s="729"/>
      <c r="AC224" s="729"/>
      <c r="AD224" s="729"/>
      <c r="AE224" s="729"/>
      <c r="AF224" s="729"/>
      <c r="AG224" s="729"/>
      <c r="AH224" s="729"/>
    </row>
    <row r="660" spans="17:29">
      <c r="Q660" s="13" t="e">
        <f>AC660-K660</f>
        <v>#REF!</v>
      </c>
      <c r="AC660" s="13" t="e">
        <f>SUMIF(#REF!,415,#REF!)</f>
        <v>#REF!</v>
      </c>
    </row>
  </sheetData>
  <mergeCells count="5">
    <mergeCell ref="V219:AA219"/>
    <mergeCell ref="V222:AA222"/>
    <mergeCell ref="V224:AA224"/>
    <mergeCell ref="AC224:AH224"/>
    <mergeCell ref="A35:I35"/>
  </mergeCells>
  <pageMargins left="1.08" right="0.53" top="0.56000000000000005" bottom="0.3" header="0.3" footer="0.3"/>
  <pageSetup orientation="portrait" r:id="rId1"/>
</worksheet>
</file>

<file path=xl/worksheets/sheet2.xml><?xml version="1.0" encoding="utf-8"?>
<worksheet xmlns="http://schemas.openxmlformats.org/spreadsheetml/2006/main" xmlns:r="http://schemas.openxmlformats.org/officeDocument/2006/relationships">
  <dimension ref="A1:H128"/>
  <sheetViews>
    <sheetView tabSelected="1" topLeftCell="A43" zoomScaleNormal="100" workbookViewId="0">
      <selection activeCell="F68" sqref="F68"/>
    </sheetView>
  </sheetViews>
  <sheetFormatPr defaultRowHeight="16.5" customHeight="1"/>
  <cols>
    <col min="1" max="1" width="50" style="1" customWidth="1"/>
    <col min="2" max="2" width="10" style="1" customWidth="1"/>
    <col min="3" max="3" width="0" style="1" hidden="1" customWidth="1"/>
    <col min="4" max="5" width="20" style="3" customWidth="1"/>
    <col min="6" max="6" width="9.140625" style="1"/>
    <col min="7" max="8" width="17" style="1" bestFit="1" customWidth="1"/>
    <col min="9" max="16384" width="9.140625" style="1"/>
  </cols>
  <sheetData>
    <row r="1" spans="1:7" ht="16.5" customHeight="1">
      <c r="A1" s="733" t="s">
        <v>327</v>
      </c>
      <c r="B1" s="733"/>
      <c r="C1" s="1" t="s">
        <v>0</v>
      </c>
      <c r="D1" s="735" t="s">
        <v>0</v>
      </c>
      <c r="E1" s="735"/>
    </row>
    <row r="2" spans="1:7" ht="16.5" customHeight="1">
      <c r="A2" s="733" t="s">
        <v>953</v>
      </c>
      <c r="B2" s="733"/>
      <c r="C2" s="1" t="s">
        <v>1</v>
      </c>
      <c r="D2" s="735" t="s">
        <v>401</v>
      </c>
      <c r="E2" s="735"/>
    </row>
    <row r="3" spans="1:7" ht="16.5" customHeight="1">
      <c r="A3" s="733" t="s">
        <v>954</v>
      </c>
      <c r="B3" s="733"/>
    </row>
    <row r="4" spans="1:7" ht="16.5" customHeight="1">
      <c r="E4" s="516" t="s">
        <v>2</v>
      </c>
      <c r="F4" s="516"/>
    </row>
    <row r="5" spans="1:7" s="6" customFormat="1" ht="16.5" customHeight="1">
      <c r="A5" s="732" t="s">
        <v>3</v>
      </c>
      <c r="B5" s="732"/>
      <c r="C5" s="732"/>
      <c r="D5" s="732"/>
      <c r="E5" s="732"/>
    </row>
    <row r="6" spans="1:7" ht="16.5" customHeight="1">
      <c r="A6" s="529" t="s">
        <v>4</v>
      </c>
      <c r="B6" s="529" t="s">
        <v>5</v>
      </c>
      <c r="C6" s="529" t="s">
        <v>6</v>
      </c>
      <c r="D6" s="530" t="s">
        <v>7</v>
      </c>
      <c r="E6" s="530" t="s">
        <v>411</v>
      </c>
    </row>
    <row r="7" spans="1:7" ht="16.5" customHeight="1">
      <c r="A7" s="527" t="s">
        <v>8</v>
      </c>
      <c r="B7" s="527"/>
      <c r="C7" s="527"/>
      <c r="D7" s="528"/>
      <c r="E7" s="528"/>
    </row>
    <row r="8" spans="1:7" ht="16.5" customHeight="1">
      <c r="A8" s="517" t="s">
        <v>9</v>
      </c>
      <c r="B8" s="519" t="s">
        <v>10</v>
      </c>
      <c r="C8" s="517"/>
      <c r="D8" s="520">
        <f>+D9+D12+D16+D23+D26</f>
        <v>106491298881</v>
      </c>
      <c r="E8" s="520">
        <v>104471987360</v>
      </c>
      <c r="G8" s="634"/>
    </row>
    <row r="9" spans="1:7" ht="16.5" customHeight="1">
      <c r="A9" s="517" t="s">
        <v>11</v>
      </c>
      <c r="B9" s="519" t="s">
        <v>12</v>
      </c>
      <c r="C9" s="517"/>
      <c r="D9" s="520">
        <v>76611070547</v>
      </c>
      <c r="E9" s="520">
        <v>43213125969</v>
      </c>
      <c r="G9" s="634"/>
    </row>
    <row r="10" spans="1:7" ht="16.5" customHeight="1">
      <c r="A10" s="521" t="s">
        <v>13</v>
      </c>
      <c r="B10" s="522" t="s">
        <v>14</v>
      </c>
      <c r="C10" s="521"/>
      <c r="D10" s="523">
        <v>76611070547</v>
      </c>
      <c r="E10" s="523">
        <v>43213125969</v>
      </c>
      <c r="G10" s="634"/>
    </row>
    <row r="11" spans="1:7" ht="16.5" customHeight="1">
      <c r="A11" s="521" t="s">
        <v>15</v>
      </c>
      <c r="B11" s="522" t="s">
        <v>16</v>
      </c>
      <c r="C11" s="521"/>
      <c r="D11" s="523">
        <v>0</v>
      </c>
      <c r="E11" s="523">
        <v>0</v>
      </c>
      <c r="G11" s="634"/>
    </row>
    <row r="12" spans="1:7" ht="16.5" customHeight="1">
      <c r="A12" s="517" t="s">
        <v>17</v>
      </c>
      <c r="B12" s="519" t="s">
        <v>18</v>
      </c>
      <c r="C12" s="517"/>
      <c r="D12" s="520">
        <v>16589743</v>
      </c>
      <c r="E12" s="520">
        <v>84563824</v>
      </c>
    </row>
    <row r="13" spans="1:7" ht="16.5" customHeight="1">
      <c r="A13" s="521" t="s">
        <v>19</v>
      </c>
      <c r="B13" s="522" t="s">
        <v>20</v>
      </c>
      <c r="C13" s="521"/>
      <c r="D13" s="523">
        <v>74154561</v>
      </c>
      <c r="E13" s="523">
        <v>1934804561</v>
      </c>
    </row>
    <row r="14" spans="1:7" ht="16.5" customHeight="1">
      <c r="A14" s="521" t="s">
        <v>21</v>
      </c>
      <c r="B14" s="522" t="s">
        <v>22</v>
      </c>
      <c r="C14" s="521"/>
      <c r="D14" s="523">
        <v>0</v>
      </c>
      <c r="E14" s="523">
        <v>0</v>
      </c>
    </row>
    <row r="15" spans="1:7" ht="16.5" customHeight="1">
      <c r="A15" s="521" t="s">
        <v>23</v>
      </c>
      <c r="B15" s="522" t="s">
        <v>24</v>
      </c>
      <c r="C15" s="521"/>
      <c r="D15" s="523">
        <v>-57564818</v>
      </c>
      <c r="E15" s="523">
        <v>-1850240737</v>
      </c>
    </row>
    <row r="16" spans="1:7" ht="16.5" customHeight="1">
      <c r="A16" s="517" t="s">
        <v>25</v>
      </c>
      <c r="B16" s="519" t="s">
        <v>26</v>
      </c>
      <c r="C16" s="517"/>
      <c r="D16" s="520">
        <f>SUM(D17:D22)</f>
        <v>24619846557</v>
      </c>
      <c r="E16" s="520">
        <v>53097547515</v>
      </c>
    </row>
    <row r="17" spans="1:8" ht="16.5" customHeight="1">
      <c r="A17" s="521" t="s">
        <v>27</v>
      </c>
      <c r="B17" s="522" t="s">
        <v>28</v>
      </c>
      <c r="C17" s="521"/>
      <c r="D17" s="523">
        <f>565000000-90543870</f>
        <v>474456130</v>
      </c>
      <c r="E17" s="523">
        <v>803000000</v>
      </c>
    </row>
    <row r="18" spans="1:8" ht="16.5" customHeight="1">
      <c r="A18" s="521" t="s">
        <v>29</v>
      </c>
      <c r="B18" s="522" t="s">
        <v>30</v>
      </c>
      <c r="C18" s="521"/>
      <c r="D18" s="523">
        <v>1105910025</v>
      </c>
      <c r="E18" s="523">
        <v>260375677</v>
      </c>
    </row>
    <row r="19" spans="1:8" ht="16.5" customHeight="1">
      <c r="A19" s="521" t="s">
        <v>31</v>
      </c>
      <c r="B19" s="522" t="s">
        <v>32</v>
      </c>
      <c r="C19" s="521"/>
      <c r="D19" s="523">
        <v>0</v>
      </c>
      <c r="E19" s="523">
        <v>0</v>
      </c>
    </row>
    <row r="20" spans="1:8" ht="16.5" customHeight="1">
      <c r="A20" s="521" t="s">
        <v>33</v>
      </c>
      <c r="B20" s="522" t="s">
        <v>34</v>
      </c>
      <c r="C20" s="521"/>
      <c r="D20" s="523">
        <v>10190796001</v>
      </c>
      <c r="E20" s="523">
        <v>11455683075</v>
      </c>
    </row>
    <row r="21" spans="1:8" ht="16.5" customHeight="1">
      <c r="A21" s="521" t="s">
        <v>35</v>
      </c>
      <c r="B21" s="522" t="s">
        <v>36</v>
      </c>
      <c r="C21" s="521"/>
      <c r="D21" s="523">
        <f>12846232643+314628508</f>
        <v>13160861151</v>
      </c>
      <c r="E21" s="523">
        <v>40890665513</v>
      </c>
    </row>
    <row r="22" spans="1:8" ht="16.5" customHeight="1">
      <c r="A22" s="521" t="s">
        <v>37</v>
      </c>
      <c r="B22" s="522" t="s">
        <v>38</v>
      </c>
      <c r="C22" s="521"/>
      <c r="D22" s="523">
        <v>-312176750</v>
      </c>
      <c r="E22" s="523">
        <v>-312176750</v>
      </c>
    </row>
    <row r="23" spans="1:8" ht="16.5" customHeight="1">
      <c r="A23" s="517" t="s">
        <v>39</v>
      </c>
      <c r="B23" s="519" t="s">
        <v>40</v>
      </c>
      <c r="C23" s="517"/>
      <c r="D23" s="520"/>
      <c r="E23" s="518"/>
    </row>
    <row r="24" spans="1:8" ht="16.5" customHeight="1">
      <c r="A24" s="521" t="s">
        <v>41</v>
      </c>
      <c r="B24" s="522" t="s">
        <v>42</v>
      </c>
      <c r="C24" s="521"/>
      <c r="D24" s="523"/>
      <c r="E24" s="524"/>
    </row>
    <row r="25" spans="1:8" ht="16.5" customHeight="1">
      <c r="A25" s="521" t="s">
        <v>43</v>
      </c>
      <c r="B25" s="522" t="s">
        <v>44</v>
      </c>
      <c r="C25" s="521"/>
      <c r="D25" s="523"/>
      <c r="E25" s="524"/>
    </row>
    <row r="26" spans="1:8" ht="16.5" customHeight="1">
      <c r="A26" s="517" t="s">
        <v>45</v>
      </c>
      <c r="B26" s="519" t="s">
        <v>46</v>
      </c>
      <c r="C26" s="517"/>
      <c r="D26" s="520">
        <f>SUM(D27:D31)</f>
        <v>5243792034</v>
      </c>
      <c r="E26" s="520">
        <v>8076750052</v>
      </c>
    </row>
    <row r="27" spans="1:8" ht="16.5" customHeight="1">
      <c r="A27" s="521" t="s">
        <v>47</v>
      </c>
      <c r="B27" s="522" t="s">
        <v>48</v>
      </c>
      <c r="C27" s="521"/>
      <c r="D27" s="523">
        <v>171029154</v>
      </c>
      <c r="E27" s="523">
        <v>174008335</v>
      </c>
    </row>
    <row r="28" spans="1:8" ht="16.5" customHeight="1">
      <c r="A28" s="521" t="s">
        <v>49</v>
      </c>
      <c r="B28" s="522" t="s">
        <v>50</v>
      </c>
      <c r="C28" s="521"/>
      <c r="D28" s="523"/>
      <c r="E28" s="523">
        <v>90322890</v>
      </c>
    </row>
    <row r="29" spans="1:8" ht="16.5" customHeight="1">
      <c r="A29" s="521" t="s">
        <v>51</v>
      </c>
      <c r="B29" s="522" t="s">
        <v>52</v>
      </c>
      <c r="C29" s="521"/>
      <c r="D29" s="523">
        <v>0</v>
      </c>
      <c r="E29" s="523">
        <v>1582700</v>
      </c>
    </row>
    <row r="30" spans="1:8" ht="16.5" customHeight="1">
      <c r="A30" s="521" t="s">
        <v>53</v>
      </c>
      <c r="B30" s="522" t="s">
        <v>54</v>
      </c>
      <c r="C30" s="521"/>
      <c r="D30" s="523">
        <v>0</v>
      </c>
      <c r="E30" s="523">
        <v>0</v>
      </c>
    </row>
    <row r="31" spans="1:8" ht="16.5" customHeight="1">
      <c r="A31" s="521" t="s">
        <v>55</v>
      </c>
      <c r="B31" s="522" t="s">
        <v>56</v>
      </c>
      <c r="C31" s="521"/>
      <c r="D31" s="523">
        <f>4982219010+90543870</f>
        <v>5072762880</v>
      </c>
      <c r="E31" s="523">
        <v>7810836127</v>
      </c>
      <c r="H31" s="22"/>
    </row>
    <row r="32" spans="1:8" ht="16.5" customHeight="1">
      <c r="A32" s="517" t="s">
        <v>57</v>
      </c>
      <c r="B32" s="519" t="s">
        <v>58</v>
      </c>
      <c r="C32" s="517"/>
      <c r="D32" s="520">
        <v>11308225550</v>
      </c>
      <c r="E32" s="520">
        <v>10143678220</v>
      </c>
    </row>
    <row r="33" spans="1:8" ht="16.5" customHeight="1">
      <c r="A33" s="517" t="s">
        <v>59</v>
      </c>
      <c r="B33" s="519" t="s">
        <v>60</v>
      </c>
      <c r="C33" s="517"/>
      <c r="D33" s="523">
        <v>0</v>
      </c>
      <c r="E33" s="523">
        <v>0</v>
      </c>
      <c r="H33" s="23"/>
    </row>
    <row r="34" spans="1:8" ht="16.5" customHeight="1">
      <c r="A34" s="521" t="s">
        <v>61</v>
      </c>
      <c r="B34" s="522" t="s">
        <v>62</v>
      </c>
      <c r="C34" s="521"/>
      <c r="D34" s="523">
        <v>0</v>
      </c>
      <c r="E34" s="523">
        <v>0</v>
      </c>
    </row>
    <row r="35" spans="1:8" ht="16.5" customHeight="1">
      <c r="A35" s="521" t="s">
        <v>63</v>
      </c>
      <c r="B35" s="522" t="s">
        <v>64</v>
      </c>
      <c r="C35" s="521"/>
      <c r="D35" s="523">
        <v>0</v>
      </c>
      <c r="E35" s="523">
        <v>0</v>
      </c>
    </row>
    <row r="36" spans="1:8" ht="16.5" customHeight="1">
      <c r="A36" s="521" t="s">
        <v>65</v>
      </c>
      <c r="B36" s="522" t="s">
        <v>66</v>
      </c>
      <c r="C36" s="521"/>
      <c r="D36" s="523">
        <v>0</v>
      </c>
      <c r="E36" s="523">
        <v>0</v>
      </c>
    </row>
    <row r="37" spans="1:8" ht="16.5" customHeight="1">
      <c r="A37" s="521" t="s">
        <v>67</v>
      </c>
      <c r="B37" s="522" t="s">
        <v>68</v>
      </c>
      <c r="C37" s="521"/>
      <c r="D37" s="523">
        <v>0</v>
      </c>
      <c r="E37" s="523">
        <v>0</v>
      </c>
    </row>
    <row r="38" spans="1:8" ht="16.5" customHeight="1">
      <c r="A38" s="521" t="s">
        <v>69</v>
      </c>
      <c r="B38" s="522" t="s">
        <v>70</v>
      </c>
      <c r="C38" s="521"/>
      <c r="D38" s="523">
        <v>0</v>
      </c>
      <c r="E38" s="523">
        <v>0</v>
      </c>
    </row>
    <row r="39" spans="1:8" ht="16.5" customHeight="1">
      <c r="A39" s="517" t="s">
        <v>71</v>
      </c>
      <c r="B39" s="519" t="s">
        <v>72</v>
      </c>
      <c r="C39" s="517"/>
      <c r="D39" s="520">
        <v>993381866</v>
      </c>
      <c r="E39" s="520">
        <v>1152435666</v>
      </c>
    </row>
    <row r="40" spans="1:8" ht="16.5" customHeight="1">
      <c r="A40" s="517" t="s">
        <v>73</v>
      </c>
      <c r="B40" s="519" t="s">
        <v>74</v>
      </c>
      <c r="C40" s="517"/>
      <c r="D40" s="520">
        <v>197216519</v>
      </c>
      <c r="E40" s="520">
        <v>332084598</v>
      </c>
    </row>
    <row r="41" spans="1:8" ht="16.5" customHeight="1">
      <c r="A41" s="521" t="s">
        <v>75</v>
      </c>
      <c r="B41" s="522" t="s">
        <v>76</v>
      </c>
      <c r="C41" s="521"/>
      <c r="D41" s="523">
        <v>3002563913</v>
      </c>
      <c r="E41" s="523">
        <v>3002563913</v>
      </c>
    </row>
    <row r="42" spans="1:8" ht="16.5" customHeight="1">
      <c r="A42" s="521" t="s">
        <v>77</v>
      </c>
      <c r="B42" s="522" t="s">
        <v>78</v>
      </c>
      <c r="C42" s="521"/>
      <c r="D42" s="523">
        <v>-2805347394</v>
      </c>
      <c r="E42" s="523">
        <v>-2670479315</v>
      </c>
    </row>
    <row r="43" spans="1:8" ht="16.5" customHeight="1">
      <c r="A43" s="517" t="s">
        <v>79</v>
      </c>
      <c r="B43" s="519" t="s">
        <v>80</v>
      </c>
      <c r="C43" s="517"/>
      <c r="D43" s="520"/>
      <c r="E43" s="518"/>
    </row>
    <row r="44" spans="1:8" ht="16.5" customHeight="1">
      <c r="A44" s="521" t="s">
        <v>75</v>
      </c>
      <c r="B44" s="522" t="s">
        <v>81</v>
      </c>
      <c r="C44" s="521"/>
      <c r="D44" s="523"/>
      <c r="E44" s="524"/>
    </row>
    <row r="45" spans="1:8" ht="16.5" customHeight="1">
      <c r="A45" s="521" t="s">
        <v>77</v>
      </c>
      <c r="B45" s="522" t="s">
        <v>82</v>
      </c>
      <c r="C45" s="521"/>
      <c r="D45" s="523"/>
      <c r="E45" s="524"/>
    </row>
    <row r="46" spans="1:8" ht="16.5" customHeight="1">
      <c r="A46" s="517" t="s">
        <v>83</v>
      </c>
      <c r="B46" s="519" t="s">
        <v>84</v>
      </c>
      <c r="C46" s="517"/>
      <c r="D46" s="520">
        <v>796165347</v>
      </c>
      <c r="E46" s="520">
        <v>820351068</v>
      </c>
    </row>
    <row r="47" spans="1:8" ht="16.5" customHeight="1">
      <c r="A47" s="521" t="s">
        <v>75</v>
      </c>
      <c r="B47" s="522" t="s">
        <v>85</v>
      </c>
      <c r="C47" s="521"/>
      <c r="D47" s="523">
        <v>3834775575</v>
      </c>
      <c r="E47" s="523">
        <v>3420900575</v>
      </c>
    </row>
    <row r="48" spans="1:8" ht="16.5" customHeight="1">
      <c r="A48" s="521" t="s">
        <v>77</v>
      </c>
      <c r="B48" s="522" t="s">
        <v>86</v>
      </c>
      <c r="C48" s="521"/>
      <c r="D48" s="523">
        <v>-3038610228</v>
      </c>
      <c r="E48" s="523">
        <v>-2600549507</v>
      </c>
    </row>
    <row r="49" spans="1:5" ht="16.5" customHeight="1">
      <c r="A49" s="517" t="s">
        <v>87</v>
      </c>
      <c r="B49" s="519" t="s">
        <v>88</v>
      </c>
      <c r="C49" s="517"/>
      <c r="D49" s="520"/>
      <c r="E49" s="518"/>
    </row>
    <row r="50" spans="1:5" ht="16.5" customHeight="1">
      <c r="A50" s="517" t="s">
        <v>89</v>
      </c>
      <c r="B50" s="519" t="s">
        <v>90</v>
      </c>
      <c r="C50" s="517"/>
      <c r="D50" s="520"/>
      <c r="E50" s="518"/>
    </row>
    <row r="51" spans="1:5" ht="16.5" customHeight="1">
      <c r="A51" s="521" t="s">
        <v>75</v>
      </c>
      <c r="B51" s="522" t="s">
        <v>91</v>
      </c>
      <c r="C51" s="521"/>
      <c r="D51" s="523"/>
      <c r="E51" s="524"/>
    </row>
    <row r="52" spans="1:5" ht="16.5" customHeight="1">
      <c r="A52" s="521" t="s">
        <v>77</v>
      </c>
      <c r="B52" s="522" t="s">
        <v>92</v>
      </c>
      <c r="C52" s="521"/>
      <c r="D52" s="523"/>
      <c r="E52" s="524"/>
    </row>
    <row r="53" spans="1:5" ht="16.5" customHeight="1">
      <c r="A53" s="517" t="s">
        <v>93</v>
      </c>
      <c r="B53" s="519" t="s">
        <v>94</v>
      </c>
      <c r="C53" s="517"/>
      <c r="D53" s="520">
        <v>8490000000</v>
      </c>
      <c r="E53" s="520">
        <v>7020000000</v>
      </c>
    </row>
    <row r="54" spans="1:5" ht="16.5" customHeight="1">
      <c r="A54" s="521" t="s">
        <v>95</v>
      </c>
      <c r="B54" s="522" t="s">
        <v>96</v>
      </c>
      <c r="C54" s="521"/>
      <c r="D54" s="523">
        <v>0</v>
      </c>
      <c r="E54" s="523">
        <v>0</v>
      </c>
    </row>
    <row r="55" spans="1:5" ht="16.5" customHeight="1">
      <c r="A55" s="521" t="s">
        <v>97</v>
      </c>
      <c r="B55" s="522" t="s">
        <v>98</v>
      </c>
      <c r="C55" s="521"/>
      <c r="D55" s="523"/>
      <c r="E55" s="523"/>
    </row>
    <row r="56" spans="1:5" ht="16.5" customHeight="1">
      <c r="A56" s="521" t="s">
        <v>99</v>
      </c>
      <c r="B56" s="522" t="s">
        <v>100</v>
      </c>
      <c r="C56" s="517"/>
      <c r="D56" s="523">
        <v>0</v>
      </c>
      <c r="E56" s="523">
        <v>0</v>
      </c>
    </row>
    <row r="57" spans="1:5" ht="16.5" customHeight="1">
      <c r="A57" s="521" t="s">
        <v>101</v>
      </c>
      <c r="B57" s="522" t="s">
        <v>102</v>
      </c>
      <c r="C57" s="521"/>
      <c r="D57" s="523">
        <v>0</v>
      </c>
      <c r="E57" s="523">
        <v>0</v>
      </c>
    </row>
    <row r="58" spans="1:5" ht="16.5" customHeight="1">
      <c r="A58" s="521" t="s">
        <v>103</v>
      </c>
      <c r="B58" s="522" t="s">
        <v>104</v>
      </c>
      <c r="C58" s="521"/>
      <c r="D58" s="523">
        <v>0</v>
      </c>
      <c r="E58" s="523">
        <v>0</v>
      </c>
    </row>
    <row r="59" spans="1:5" ht="16.5" customHeight="1">
      <c r="A59" s="521" t="s">
        <v>105</v>
      </c>
      <c r="B59" s="522" t="s">
        <v>106</v>
      </c>
      <c r="C59" s="521"/>
      <c r="D59" s="523">
        <v>8490000000</v>
      </c>
      <c r="E59" s="523">
        <v>7020000000</v>
      </c>
    </row>
    <row r="60" spans="1:5" ht="16.5" customHeight="1">
      <c r="A60" s="521" t="s">
        <v>107</v>
      </c>
      <c r="B60" s="522" t="s">
        <v>108</v>
      </c>
      <c r="C60" s="521"/>
      <c r="D60" s="523">
        <v>0</v>
      </c>
      <c r="E60" s="523">
        <v>0</v>
      </c>
    </row>
    <row r="61" spans="1:5" ht="16.5" customHeight="1">
      <c r="A61" s="517" t="s">
        <v>109</v>
      </c>
      <c r="B61" s="519" t="s">
        <v>110</v>
      </c>
      <c r="C61" s="517"/>
      <c r="D61" s="520">
        <v>1824843684</v>
      </c>
      <c r="E61" s="520">
        <v>1971242554</v>
      </c>
    </row>
    <row r="62" spans="1:5" ht="16.5" customHeight="1">
      <c r="A62" s="521" t="s">
        <v>111</v>
      </c>
      <c r="B62" s="522" t="s">
        <v>112</v>
      </c>
      <c r="C62" s="521"/>
      <c r="D62" s="523">
        <v>37264789</v>
      </c>
      <c r="E62" s="523">
        <v>163437061</v>
      </c>
    </row>
    <row r="63" spans="1:5" ht="16.5" customHeight="1">
      <c r="A63" s="521" t="s">
        <v>113</v>
      </c>
      <c r="B63" s="522" t="s">
        <v>114</v>
      </c>
      <c r="C63" s="521"/>
      <c r="D63" s="523">
        <v>0</v>
      </c>
      <c r="E63" s="523">
        <v>0</v>
      </c>
    </row>
    <row r="64" spans="1:5" ht="16.5" customHeight="1">
      <c r="A64" s="521" t="s">
        <v>115</v>
      </c>
      <c r="B64" s="522" t="s">
        <v>116</v>
      </c>
      <c r="C64" s="521"/>
      <c r="D64" s="523">
        <v>1675920876</v>
      </c>
      <c r="E64" s="523">
        <v>1624075493</v>
      </c>
    </row>
    <row r="65" spans="1:8" ht="16.5" customHeight="1">
      <c r="A65" s="521" t="s">
        <v>117</v>
      </c>
      <c r="B65" s="522" t="s">
        <v>118</v>
      </c>
      <c r="C65" s="521"/>
      <c r="D65" s="523">
        <v>111658019</v>
      </c>
      <c r="E65" s="523">
        <v>183730000</v>
      </c>
    </row>
    <row r="66" spans="1:8" ht="16.5" customHeight="1">
      <c r="A66" s="531" t="s">
        <v>119</v>
      </c>
      <c r="B66" s="538" t="s">
        <v>120</v>
      </c>
      <c r="C66" s="531"/>
      <c r="D66" s="539"/>
      <c r="E66" s="540"/>
    </row>
    <row r="67" spans="1:8" ht="16.5" customHeight="1">
      <c r="A67" s="535" t="s">
        <v>121</v>
      </c>
      <c r="B67" s="536" t="s">
        <v>122</v>
      </c>
      <c r="C67" s="535"/>
      <c r="D67" s="543">
        <f>+D8+D32</f>
        <v>117799524431</v>
      </c>
      <c r="E67" s="543">
        <v>114615665580</v>
      </c>
      <c r="G67" s="21"/>
      <c r="H67" s="21"/>
    </row>
    <row r="68" spans="1:8" ht="16.5" customHeight="1">
      <c r="A68" s="527" t="s">
        <v>123</v>
      </c>
      <c r="B68" s="541"/>
      <c r="C68" s="527"/>
      <c r="D68" s="542"/>
      <c r="E68" s="528"/>
      <c r="G68" s="21"/>
    </row>
    <row r="69" spans="1:8" ht="16.5" customHeight="1">
      <c r="A69" s="517" t="s">
        <v>124</v>
      </c>
      <c r="B69" s="519" t="s">
        <v>125</v>
      </c>
      <c r="C69" s="517"/>
      <c r="D69" s="520">
        <f>+D70</f>
        <v>30743747774</v>
      </c>
      <c r="E69" s="520">
        <v>33339227491</v>
      </c>
    </row>
    <row r="70" spans="1:8" ht="16.5" customHeight="1">
      <c r="A70" s="517" t="s">
        <v>126</v>
      </c>
      <c r="B70" s="519" t="s">
        <v>127</v>
      </c>
      <c r="C70" s="517"/>
      <c r="D70" s="520">
        <f>SUM(D71:D85)</f>
        <v>30743747774</v>
      </c>
      <c r="E70" s="520">
        <v>33339227491</v>
      </c>
    </row>
    <row r="71" spans="1:8" ht="16.5" customHeight="1">
      <c r="A71" s="521" t="s">
        <v>128</v>
      </c>
      <c r="B71" s="522" t="s">
        <v>129</v>
      </c>
      <c r="C71" s="521"/>
      <c r="D71" s="523">
        <v>0</v>
      </c>
      <c r="E71" s="523">
        <v>0</v>
      </c>
    </row>
    <row r="72" spans="1:8" ht="16.5" customHeight="1">
      <c r="A72" s="521" t="s">
        <v>130</v>
      </c>
      <c r="B72" s="522" t="s">
        <v>131</v>
      </c>
      <c r="C72" s="521"/>
      <c r="D72" s="523">
        <v>130715000</v>
      </c>
      <c r="E72" s="523">
        <v>255180335</v>
      </c>
    </row>
    <row r="73" spans="1:8" ht="16.5" customHeight="1">
      <c r="A73" s="521" t="s">
        <v>132</v>
      </c>
      <c r="B73" s="522" t="s">
        <v>133</v>
      </c>
      <c r="C73" s="521"/>
      <c r="D73" s="523">
        <v>60000000</v>
      </c>
      <c r="E73" s="523">
        <v>0</v>
      </c>
    </row>
    <row r="74" spans="1:8" ht="16.5" customHeight="1">
      <c r="A74" s="521" t="s">
        <v>134</v>
      </c>
      <c r="B74" s="522" t="s">
        <v>135</v>
      </c>
      <c r="C74" s="521"/>
      <c r="D74" s="523">
        <v>1717244888</v>
      </c>
      <c r="E74" s="523">
        <v>880049913</v>
      </c>
    </row>
    <row r="75" spans="1:8" ht="16.5" customHeight="1">
      <c r="A75" s="521" t="s">
        <v>136</v>
      </c>
      <c r="B75" s="522" t="s">
        <v>137</v>
      </c>
      <c r="C75" s="521"/>
      <c r="D75" s="523">
        <v>39635562</v>
      </c>
      <c r="E75" s="523">
        <v>11757929</v>
      </c>
    </row>
    <row r="76" spans="1:8" ht="16.5" customHeight="1">
      <c r="A76" s="521" t="s">
        <v>138</v>
      </c>
      <c r="B76" s="522" t="s">
        <v>139</v>
      </c>
      <c r="C76" s="521"/>
      <c r="D76" s="523">
        <v>0</v>
      </c>
      <c r="E76" s="523">
        <v>0</v>
      </c>
    </row>
    <row r="77" spans="1:8" ht="16.5" customHeight="1">
      <c r="A77" s="521" t="s">
        <v>140</v>
      </c>
      <c r="B77" s="522" t="s">
        <v>141</v>
      </c>
      <c r="C77" s="521"/>
      <c r="D77" s="523">
        <v>0</v>
      </c>
      <c r="E77" s="523">
        <v>0</v>
      </c>
    </row>
    <row r="78" spans="1:8" ht="16.5" customHeight="1">
      <c r="A78" s="521" t="s">
        <v>142</v>
      </c>
      <c r="B78" s="522" t="s">
        <v>143</v>
      </c>
      <c r="C78" s="521"/>
      <c r="D78" s="523">
        <f>907455749-200000000</f>
        <v>707455749</v>
      </c>
      <c r="E78" s="523">
        <v>962078519</v>
      </c>
    </row>
    <row r="79" spans="1:8" ht="16.5" customHeight="1">
      <c r="A79" s="521" t="s">
        <v>144</v>
      </c>
      <c r="B79" s="522" t="s">
        <v>145</v>
      </c>
      <c r="C79" s="521"/>
      <c r="D79" s="523">
        <f>27693414675+314628508</f>
        <v>28008043183</v>
      </c>
      <c r="E79" s="523">
        <v>31157148858</v>
      </c>
    </row>
    <row r="80" spans="1:8" ht="16.5" customHeight="1">
      <c r="A80" s="521" t="s">
        <v>146</v>
      </c>
      <c r="B80" s="522" t="s">
        <v>147</v>
      </c>
      <c r="C80" s="521"/>
      <c r="D80" s="523">
        <v>80653392</v>
      </c>
      <c r="E80" s="523">
        <v>73011937</v>
      </c>
    </row>
    <row r="81" spans="1:5" ht="16.5" customHeight="1">
      <c r="A81" s="521" t="s">
        <v>148</v>
      </c>
      <c r="B81" s="522" t="s">
        <v>149</v>
      </c>
      <c r="C81" s="521"/>
      <c r="D81" s="523">
        <v>0</v>
      </c>
      <c r="E81" s="523">
        <v>0</v>
      </c>
    </row>
    <row r="82" spans="1:5" ht="16.5" customHeight="1">
      <c r="A82" s="521" t="s">
        <v>150</v>
      </c>
      <c r="B82" s="522" t="s">
        <v>151</v>
      </c>
      <c r="C82" s="521"/>
      <c r="D82" s="523">
        <v>0</v>
      </c>
      <c r="E82" s="523">
        <v>0</v>
      </c>
    </row>
    <row r="83" spans="1:5" ht="16.5" customHeight="1">
      <c r="A83" s="521" t="s">
        <v>152</v>
      </c>
      <c r="B83" s="522" t="s">
        <v>153</v>
      </c>
      <c r="C83" s="521"/>
      <c r="D83" s="523">
        <v>0</v>
      </c>
      <c r="E83" s="523">
        <v>0</v>
      </c>
    </row>
    <row r="84" spans="1:5" ht="16.5" customHeight="1">
      <c r="A84" s="521" t="s">
        <v>154</v>
      </c>
      <c r="B84" s="522" t="s">
        <v>155</v>
      </c>
      <c r="C84" s="521"/>
      <c r="D84" s="523">
        <v>0</v>
      </c>
      <c r="E84" s="523">
        <v>0</v>
      </c>
    </row>
    <row r="85" spans="1:5" ht="16.5" customHeight="1">
      <c r="A85" s="521" t="s">
        <v>156</v>
      </c>
      <c r="B85" s="522" t="s">
        <v>157</v>
      </c>
      <c r="C85" s="521"/>
      <c r="D85" s="523">
        <v>0</v>
      </c>
      <c r="E85" s="523">
        <v>0</v>
      </c>
    </row>
    <row r="86" spans="1:5" ht="16.5" customHeight="1">
      <c r="A86" s="517" t="s">
        <v>158</v>
      </c>
      <c r="B86" s="519" t="s">
        <v>159</v>
      </c>
      <c r="C86" s="517"/>
      <c r="D86" s="520">
        <v>0</v>
      </c>
      <c r="E86" s="518">
        <v>0</v>
      </c>
    </row>
    <row r="87" spans="1:5" ht="16.5" customHeight="1">
      <c r="A87" s="521" t="s">
        <v>160</v>
      </c>
      <c r="B87" s="522" t="s">
        <v>161</v>
      </c>
      <c r="C87" s="521"/>
      <c r="D87" s="523">
        <v>0</v>
      </c>
      <c r="E87" s="523">
        <v>0</v>
      </c>
    </row>
    <row r="88" spans="1:5" ht="16.5" customHeight="1">
      <c r="A88" s="521" t="s">
        <v>162</v>
      </c>
      <c r="B88" s="522" t="s">
        <v>163</v>
      </c>
      <c r="C88" s="521"/>
      <c r="D88" s="523">
        <v>0</v>
      </c>
      <c r="E88" s="523">
        <v>0</v>
      </c>
    </row>
    <row r="89" spans="1:5" ht="16.5" customHeight="1">
      <c r="A89" s="521" t="s">
        <v>164</v>
      </c>
      <c r="B89" s="522" t="s">
        <v>165</v>
      </c>
      <c r="C89" s="521"/>
      <c r="D89" s="523">
        <v>0</v>
      </c>
      <c r="E89" s="523">
        <v>0</v>
      </c>
    </row>
    <row r="90" spans="1:5" ht="16.5" customHeight="1">
      <c r="A90" s="521" t="s">
        <v>166</v>
      </c>
      <c r="B90" s="522" t="s">
        <v>167</v>
      </c>
      <c r="C90" s="521"/>
      <c r="D90" s="523">
        <v>0</v>
      </c>
      <c r="E90" s="523">
        <v>0</v>
      </c>
    </row>
    <row r="91" spans="1:5" ht="16.5" customHeight="1">
      <c r="A91" s="521" t="s">
        <v>168</v>
      </c>
      <c r="B91" s="522" t="s">
        <v>169</v>
      </c>
      <c r="C91" s="521"/>
      <c r="D91" s="523">
        <v>0</v>
      </c>
      <c r="E91" s="523">
        <v>0</v>
      </c>
    </row>
    <row r="92" spans="1:5" ht="16.5" customHeight="1">
      <c r="A92" s="521" t="s">
        <v>170</v>
      </c>
      <c r="B92" s="522" t="s">
        <v>171</v>
      </c>
      <c r="C92" s="521"/>
      <c r="D92" s="523">
        <v>0</v>
      </c>
      <c r="E92" s="523">
        <v>0</v>
      </c>
    </row>
    <row r="93" spans="1:5" ht="16.5" customHeight="1">
      <c r="A93" s="521" t="s">
        <v>172</v>
      </c>
      <c r="B93" s="522" t="s">
        <v>173</v>
      </c>
      <c r="C93" s="521"/>
      <c r="D93" s="523">
        <v>0</v>
      </c>
      <c r="E93" s="523">
        <v>0</v>
      </c>
    </row>
    <row r="94" spans="1:5" ht="16.5" customHeight="1">
      <c r="A94" s="521" t="s">
        <v>174</v>
      </c>
      <c r="B94" s="522" t="s">
        <v>175</v>
      </c>
      <c r="C94" s="521"/>
      <c r="D94" s="523">
        <v>0</v>
      </c>
      <c r="E94" s="523">
        <v>0</v>
      </c>
    </row>
    <row r="95" spans="1:5" ht="16.5" customHeight="1">
      <c r="A95" s="521" t="s">
        <v>176</v>
      </c>
      <c r="B95" s="522" t="s">
        <v>177</v>
      </c>
      <c r="C95" s="521"/>
      <c r="D95" s="523">
        <v>0</v>
      </c>
      <c r="E95" s="523">
        <v>0</v>
      </c>
    </row>
    <row r="96" spans="1:5" ht="16.5" customHeight="1">
      <c r="A96" s="521" t="s">
        <v>178</v>
      </c>
      <c r="B96" s="522" t="s">
        <v>179</v>
      </c>
      <c r="C96" s="521"/>
      <c r="D96" s="523">
        <v>0</v>
      </c>
      <c r="E96" s="523">
        <v>0</v>
      </c>
    </row>
    <row r="97" spans="1:7" ht="16.5" customHeight="1">
      <c r="A97" s="521" t="s">
        <v>180</v>
      </c>
      <c r="B97" s="522" t="s">
        <v>181</v>
      </c>
      <c r="C97" s="521"/>
      <c r="D97" s="523">
        <v>0</v>
      </c>
      <c r="E97" s="523">
        <v>0</v>
      </c>
    </row>
    <row r="98" spans="1:7" ht="16.5" customHeight="1">
      <c r="A98" s="517" t="s">
        <v>182</v>
      </c>
      <c r="B98" s="519" t="s">
        <v>183</v>
      </c>
      <c r="C98" s="517"/>
      <c r="D98" s="520">
        <f>+D99</f>
        <v>87055776657</v>
      </c>
      <c r="E98" s="520">
        <v>81276438089</v>
      </c>
    </row>
    <row r="99" spans="1:7" ht="16.5" customHeight="1">
      <c r="A99" s="517" t="s">
        <v>184</v>
      </c>
      <c r="B99" s="519" t="s">
        <v>185</v>
      </c>
      <c r="C99" s="517"/>
      <c r="D99" s="520">
        <f>SUM(D100:D110)</f>
        <v>87055776657</v>
      </c>
      <c r="E99" s="520">
        <v>81276438089</v>
      </c>
    </row>
    <row r="100" spans="1:7" ht="16.5" customHeight="1">
      <c r="A100" s="521" t="s">
        <v>186</v>
      </c>
      <c r="B100" s="522" t="s">
        <v>187</v>
      </c>
      <c r="C100" s="521"/>
      <c r="D100" s="523">
        <v>96000000000</v>
      </c>
      <c r="E100" s="523">
        <v>96000000000</v>
      </c>
    </row>
    <row r="101" spans="1:7" ht="16.5" customHeight="1">
      <c r="A101" s="521" t="s">
        <v>188</v>
      </c>
      <c r="B101" s="522" t="s">
        <v>189</v>
      </c>
      <c r="C101" s="521"/>
      <c r="D101" s="523">
        <v>0</v>
      </c>
      <c r="E101" s="523">
        <v>0</v>
      </c>
    </row>
    <row r="102" spans="1:7" ht="16.5" customHeight="1">
      <c r="A102" s="521" t="s">
        <v>190</v>
      </c>
      <c r="B102" s="522" t="s">
        <v>191</v>
      </c>
      <c r="C102" s="521"/>
      <c r="D102" s="523">
        <v>0</v>
      </c>
      <c r="E102" s="523">
        <v>0</v>
      </c>
    </row>
    <row r="103" spans="1:7" ht="16.5" customHeight="1">
      <c r="A103" s="521" t="s">
        <v>192</v>
      </c>
      <c r="B103" s="522" t="s">
        <v>193</v>
      </c>
      <c r="C103" s="521"/>
      <c r="D103" s="523">
        <v>0</v>
      </c>
      <c r="E103" s="523">
        <v>0</v>
      </c>
    </row>
    <row r="104" spans="1:7" ht="16.5" customHeight="1">
      <c r="A104" s="521" t="s">
        <v>194</v>
      </c>
      <c r="B104" s="522" t="s">
        <v>195</v>
      </c>
      <c r="C104" s="521"/>
      <c r="D104" s="523">
        <v>0</v>
      </c>
      <c r="E104" s="523">
        <v>0</v>
      </c>
    </row>
    <row r="105" spans="1:7" ht="16.5" customHeight="1">
      <c r="A105" s="521" t="s">
        <v>196</v>
      </c>
      <c r="B105" s="522" t="s">
        <v>197</v>
      </c>
      <c r="C105" s="521"/>
      <c r="D105" s="523">
        <v>0</v>
      </c>
      <c r="E105" s="523">
        <v>0</v>
      </c>
    </row>
    <row r="106" spans="1:7" ht="16.5" customHeight="1">
      <c r="A106" s="521" t="s">
        <v>198</v>
      </c>
      <c r="B106" s="522" t="s">
        <v>199</v>
      </c>
      <c r="C106" s="521"/>
      <c r="D106" s="523">
        <v>0</v>
      </c>
      <c r="E106" s="523">
        <v>0</v>
      </c>
    </row>
    <row r="107" spans="1:7" ht="16.5" customHeight="1">
      <c r="A107" s="521" t="s">
        <v>200</v>
      </c>
      <c r="B107" s="522" t="s">
        <v>201</v>
      </c>
      <c r="C107" s="521"/>
      <c r="D107" s="523">
        <v>0</v>
      </c>
      <c r="E107" s="523">
        <v>0</v>
      </c>
    </row>
    <row r="108" spans="1:7" ht="16.5" customHeight="1">
      <c r="A108" s="521" t="s">
        <v>202</v>
      </c>
      <c r="B108" s="522" t="s">
        <v>203</v>
      </c>
      <c r="C108" s="521"/>
      <c r="D108" s="523">
        <v>0</v>
      </c>
      <c r="E108" s="523">
        <v>0</v>
      </c>
    </row>
    <row r="109" spans="1:7" ht="16.5" customHeight="1">
      <c r="A109" s="521" t="s">
        <v>204</v>
      </c>
      <c r="B109" s="522">
        <v>420</v>
      </c>
      <c r="C109" s="521"/>
      <c r="D109" s="523">
        <f>-9144223343+200000000</f>
        <v>-8944223343</v>
      </c>
      <c r="E109" s="523">
        <v>-14723561911</v>
      </c>
      <c r="G109" s="21"/>
    </row>
    <row r="110" spans="1:7" ht="16.5" customHeight="1">
      <c r="A110" s="521" t="s">
        <v>205</v>
      </c>
      <c r="B110" s="522" t="s">
        <v>206</v>
      </c>
      <c r="C110" s="521"/>
      <c r="D110" s="523">
        <v>0</v>
      </c>
      <c r="E110" s="523">
        <v>0</v>
      </c>
    </row>
    <row r="111" spans="1:7" ht="16.5" customHeight="1">
      <c r="A111" s="521" t="s">
        <v>207</v>
      </c>
      <c r="B111" s="522" t="s">
        <v>208</v>
      </c>
      <c r="C111" s="521"/>
      <c r="D111" s="523">
        <v>0</v>
      </c>
      <c r="E111" s="523">
        <v>0</v>
      </c>
    </row>
    <row r="112" spans="1:7" ht="16.5" customHeight="1">
      <c r="A112" s="531" t="s">
        <v>209</v>
      </c>
      <c r="B112" s="532" t="s">
        <v>210</v>
      </c>
      <c r="C112" s="533"/>
      <c r="D112" s="534"/>
      <c r="E112" s="534">
        <v>0</v>
      </c>
    </row>
    <row r="113" spans="1:7" ht="16.5" customHeight="1">
      <c r="A113" s="535" t="s">
        <v>211</v>
      </c>
      <c r="B113" s="536" t="s">
        <v>212</v>
      </c>
      <c r="C113" s="535"/>
      <c r="D113" s="537">
        <f>+D69+D98</f>
        <v>117799524431</v>
      </c>
      <c r="E113" s="537">
        <v>114615665580</v>
      </c>
      <c r="F113" s="4"/>
      <c r="G113" s="4"/>
    </row>
    <row r="114" spans="1:7" ht="16.5" customHeight="1">
      <c r="A114" s="16"/>
      <c r="B114" s="16"/>
      <c r="C114" s="16"/>
    </row>
    <row r="115" spans="1:7" ht="16.5" customHeight="1">
      <c r="A115" s="16"/>
      <c r="B115" s="16"/>
      <c r="C115" s="16"/>
    </row>
    <row r="116" spans="1:7" ht="16.5" customHeight="1">
      <c r="A116" s="2"/>
      <c r="B116" s="734">
        <v>42282</v>
      </c>
      <c r="C116" s="734"/>
      <c r="D116" s="734"/>
      <c r="E116" s="734"/>
    </row>
    <row r="117" spans="1:7" ht="16.5" customHeight="1">
      <c r="A117" s="736" t="s">
        <v>958</v>
      </c>
      <c r="B117" s="736"/>
      <c r="C117" s="73"/>
      <c r="D117" s="731" t="s">
        <v>324</v>
      </c>
      <c r="E117" s="731"/>
    </row>
    <row r="118" spans="1:7" ht="16.5" customHeight="1">
      <c r="A118" s="16"/>
      <c r="B118" s="16"/>
      <c r="C118" s="16"/>
    </row>
    <row r="119" spans="1:7" s="6" customFormat="1" ht="16.5" customHeight="1">
      <c r="A119" s="16"/>
      <c r="B119" s="16"/>
      <c r="C119" s="16"/>
      <c r="D119" s="3"/>
      <c r="E119" s="3"/>
    </row>
    <row r="120" spans="1:7" ht="16.5" customHeight="1">
      <c r="A120" s="16"/>
      <c r="B120" s="16"/>
      <c r="C120" s="16"/>
    </row>
    <row r="121" spans="1:7" s="6" customFormat="1" ht="16.5" customHeight="1">
      <c r="A121" s="16"/>
      <c r="B121" s="16"/>
      <c r="C121" s="16"/>
      <c r="D121" s="3"/>
      <c r="E121" s="3"/>
    </row>
    <row r="122" spans="1:7" ht="16.5" customHeight="1">
      <c r="A122" s="16"/>
      <c r="B122" s="16"/>
      <c r="C122" s="16"/>
    </row>
    <row r="123" spans="1:7" ht="16.5" customHeight="1">
      <c r="A123" s="737"/>
      <c r="B123" s="737"/>
      <c r="C123" s="16"/>
      <c r="D123" s="731"/>
      <c r="E123" s="731"/>
      <c r="F123" s="73"/>
      <c r="G123" s="73"/>
    </row>
    <row r="124" spans="1:7" ht="16.5" customHeight="1">
      <c r="A124" s="18"/>
      <c r="B124" s="731"/>
      <c r="C124" s="731"/>
      <c r="D124" s="731"/>
      <c r="E124" s="731"/>
    </row>
    <row r="128" spans="1:7" ht="16.5" customHeight="1">
      <c r="D128" s="5"/>
    </row>
  </sheetData>
  <mergeCells count="12">
    <mergeCell ref="B124:E124"/>
    <mergeCell ref="A5:E5"/>
    <mergeCell ref="A1:B1"/>
    <mergeCell ref="A2:B2"/>
    <mergeCell ref="A3:B3"/>
    <mergeCell ref="B116:E116"/>
    <mergeCell ref="D123:E123"/>
    <mergeCell ref="D117:E117"/>
    <mergeCell ref="D1:E1"/>
    <mergeCell ref="D2:E2"/>
    <mergeCell ref="A117:B117"/>
    <mergeCell ref="A123:B123"/>
  </mergeCells>
  <pageMargins left="0.35433070866141736" right="0" top="0.59055118110236227" bottom="0.23622047244094491" header="0" footer="0"/>
  <pageSetup paperSize="9" scale="98" orientation="portrait" horizontalDpi="300" verticalDpi="300" r:id="rId1"/>
  <headerFooter alignWithMargins="0"/>
  <rowBreaks count="1" manualBreakCount="1">
    <brk id="50" max="4" man="1"/>
  </rowBreaks>
</worksheet>
</file>

<file path=xl/worksheets/sheet3.xml><?xml version="1.0" encoding="utf-8"?>
<worksheet xmlns="http://schemas.openxmlformats.org/spreadsheetml/2006/main" xmlns:r="http://schemas.openxmlformats.org/officeDocument/2006/relationships">
  <dimension ref="A1:I43"/>
  <sheetViews>
    <sheetView showZeros="0" topLeftCell="A25" workbookViewId="0">
      <selection activeCell="A39" sqref="A39:D39"/>
    </sheetView>
  </sheetViews>
  <sheetFormatPr defaultRowHeight="15.75" customHeight="1"/>
  <cols>
    <col min="1" max="1" width="38.7109375" style="569" customWidth="1"/>
    <col min="2" max="2" width="6.140625" style="7" customWidth="1"/>
    <col min="3" max="3" width="0" style="7" hidden="1" customWidth="1"/>
    <col min="4" max="4" width="12.42578125" style="25" customWidth="1"/>
    <col min="5" max="5" width="13.5703125" style="28" customWidth="1"/>
    <col min="6" max="6" width="17.7109375" style="28" customWidth="1"/>
    <col min="7" max="7" width="18" style="28" bestFit="1" customWidth="1"/>
    <col min="8" max="8" width="9.5703125" style="7" bestFit="1" customWidth="1"/>
    <col min="9" max="9" width="15.140625" style="7" bestFit="1" customWidth="1"/>
    <col min="10" max="16384" width="9.140625" style="7"/>
  </cols>
  <sheetData>
    <row r="1" spans="1:7" ht="15.75" customHeight="1">
      <c r="A1" s="733" t="str">
        <f>'CK - BẢNG CÂN ĐỐI KẾ TOÁN'!A1:B1</f>
        <v>Công ty Cổ Phần Chứng Khoán Trí Việt</v>
      </c>
      <c r="B1" s="733"/>
      <c r="C1" s="17"/>
      <c r="D1" s="24"/>
      <c r="E1" s="739" t="s">
        <v>0</v>
      </c>
      <c r="F1" s="739"/>
      <c r="G1" s="739"/>
    </row>
    <row r="2" spans="1:7" ht="15.75" customHeight="1">
      <c r="A2" s="733" t="str">
        <f>'CK - BẢNG CÂN ĐỐI KẾ TOÁN'!A2:B2</f>
        <v>Địa chỉ: 142 Đội Cấn - Ba Đình - Hà Nội</v>
      </c>
      <c r="B2" s="733"/>
      <c r="C2" s="17"/>
      <c r="D2" s="24"/>
      <c r="E2" s="739" t="str">
        <f>'CK - BẢNG CÂN ĐỐI KẾ TOÁN'!D2</f>
        <v>Quý III năm tài chính 2015</v>
      </c>
      <c r="F2" s="739"/>
      <c r="G2" s="739"/>
    </row>
    <row r="3" spans="1:7" ht="15.75" customHeight="1">
      <c r="A3" s="733" t="str">
        <f>'CK - BẢNG CÂN ĐỐI KẾ TOÁN'!A3:B3</f>
        <v>Tel: 84-4 6273 2059      Fax: 84-4 62732058</v>
      </c>
      <c r="B3" s="733"/>
      <c r="C3" s="17"/>
      <c r="D3" s="24"/>
      <c r="E3" s="560"/>
      <c r="F3" s="560"/>
      <c r="G3" s="560"/>
    </row>
    <row r="4" spans="1:7" ht="15.75" customHeight="1">
      <c r="A4" s="562"/>
      <c r="B4" s="17"/>
      <c r="C4" s="17"/>
      <c r="D4" s="24"/>
      <c r="E4" s="739" t="s">
        <v>2</v>
      </c>
      <c r="F4" s="739"/>
      <c r="G4" s="739"/>
    </row>
    <row r="5" spans="1:7">
      <c r="A5" s="740" t="s">
        <v>955</v>
      </c>
      <c r="B5" s="740"/>
      <c r="C5" s="740"/>
      <c r="D5" s="740"/>
      <c r="E5" s="740"/>
      <c r="F5" s="740"/>
      <c r="G5" s="740"/>
    </row>
    <row r="6" spans="1:7" ht="15.75" customHeight="1">
      <c r="A6" s="562"/>
      <c r="B6" s="17"/>
      <c r="C6" s="17"/>
      <c r="D6" s="24"/>
      <c r="E6" s="27"/>
      <c r="F6" s="27"/>
      <c r="G6" s="27"/>
    </row>
    <row r="7" spans="1:7" ht="36">
      <c r="A7" s="558" t="s">
        <v>4</v>
      </c>
      <c r="B7" s="558" t="s">
        <v>5</v>
      </c>
      <c r="C7" s="529" t="s">
        <v>6</v>
      </c>
      <c r="D7" s="561" t="s">
        <v>956</v>
      </c>
      <c r="E7" s="559" t="s">
        <v>957</v>
      </c>
      <c r="F7" s="559" t="s">
        <v>328</v>
      </c>
      <c r="G7" s="559" t="s">
        <v>329</v>
      </c>
    </row>
    <row r="8" spans="1:7" ht="15.75" customHeight="1">
      <c r="A8" s="563" t="s">
        <v>213</v>
      </c>
      <c r="B8" s="541" t="s">
        <v>214</v>
      </c>
      <c r="C8" s="527"/>
      <c r="D8" s="556">
        <f>D10+D15+D18</f>
        <v>5263347546</v>
      </c>
      <c r="E8" s="557">
        <v>3259121165</v>
      </c>
      <c r="F8" s="557">
        <f>SUM(F9:F18)</f>
        <v>10221178801</v>
      </c>
      <c r="G8" s="557">
        <v>11143811475</v>
      </c>
    </row>
    <row r="9" spans="1:7" ht="15.75" customHeight="1">
      <c r="A9" s="564" t="s">
        <v>215</v>
      </c>
      <c r="B9" s="519"/>
      <c r="C9" s="517"/>
      <c r="D9" s="546"/>
      <c r="E9" s="547"/>
      <c r="F9" s="547"/>
      <c r="G9" s="548"/>
    </row>
    <row r="10" spans="1:7" ht="15.75" customHeight="1">
      <c r="A10" s="565" t="s">
        <v>216</v>
      </c>
      <c r="B10" s="522" t="s">
        <v>217</v>
      </c>
      <c r="C10" s="521"/>
      <c r="D10" s="549">
        <v>2649540015</v>
      </c>
      <c r="E10" s="550">
        <v>407431496</v>
      </c>
      <c r="F10" s="551">
        <v>5198895117</v>
      </c>
      <c r="G10" s="548">
        <v>1534390631</v>
      </c>
    </row>
    <row r="11" spans="1:7" ht="24">
      <c r="A11" s="565" t="s">
        <v>218</v>
      </c>
      <c r="B11" s="522" t="s">
        <v>219</v>
      </c>
      <c r="C11" s="521"/>
      <c r="D11" s="549">
        <v>0</v>
      </c>
      <c r="E11" s="550">
        <v>0</v>
      </c>
      <c r="F11" s="551">
        <v>0</v>
      </c>
      <c r="G11" s="548">
        <v>0</v>
      </c>
    </row>
    <row r="12" spans="1:7" ht="15.75" customHeight="1">
      <c r="A12" s="565" t="s">
        <v>220</v>
      </c>
      <c r="B12" s="522" t="s">
        <v>221</v>
      </c>
      <c r="C12" s="521"/>
      <c r="D12" s="549">
        <v>0</v>
      </c>
      <c r="E12" s="550">
        <v>0</v>
      </c>
      <c r="F12" s="551">
        <v>0</v>
      </c>
      <c r="G12" s="548">
        <v>0</v>
      </c>
    </row>
    <row r="13" spans="1:7" ht="15.75" customHeight="1">
      <c r="A13" s="565" t="s">
        <v>222</v>
      </c>
      <c r="B13" s="522" t="s">
        <v>223</v>
      </c>
      <c r="C13" s="521"/>
      <c r="D13" s="549">
        <v>0</v>
      </c>
      <c r="E13" s="550">
        <v>0</v>
      </c>
      <c r="F13" s="551">
        <v>0</v>
      </c>
      <c r="G13" s="548">
        <v>0</v>
      </c>
    </row>
    <row r="14" spans="1:7" ht="15.75" customHeight="1">
      <c r="A14" s="565" t="s">
        <v>224</v>
      </c>
      <c r="B14" s="522" t="s">
        <v>225</v>
      </c>
      <c r="C14" s="521"/>
      <c r="D14" s="549">
        <v>0</v>
      </c>
      <c r="E14" s="550">
        <v>0</v>
      </c>
      <c r="F14" s="551">
        <v>0</v>
      </c>
      <c r="G14" s="548">
        <v>0</v>
      </c>
    </row>
    <row r="15" spans="1:7" ht="15.75" customHeight="1">
      <c r="A15" s="565" t="s">
        <v>226</v>
      </c>
      <c r="B15" s="522" t="s">
        <v>227</v>
      </c>
      <c r="C15" s="521"/>
      <c r="D15" s="549">
        <v>23936346</v>
      </c>
      <c r="E15" s="550">
        <v>31385416</v>
      </c>
      <c r="F15" s="551">
        <v>41798773</v>
      </c>
      <c r="G15" s="548">
        <v>47537125</v>
      </c>
    </row>
    <row r="16" spans="1:7" ht="15.75" customHeight="1">
      <c r="A16" s="565" t="s">
        <v>228</v>
      </c>
      <c r="B16" s="522" t="s">
        <v>229</v>
      </c>
      <c r="C16" s="521"/>
      <c r="D16" s="549">
        <v>0</v>
      </c>
      <c r="E16" s="550">
        <v>0</v>
      </c>
      <c r="F16" s="551">
        <v>0</v>
      </c>
      <c r="G16" s="548">
        <v>0</v>
      </c>
    </row>
    <row r="17" spans="1:9" ht="15.75" customHeight="1">
      <c r="A17" s="565" t="s">
        <v>230</v>
      </c>
      <c r="B17" s="522" t="s">
        <v>231</v>
      </c>
      <c r="C17" s="521"/>
      <c r="D17" s="549">
        <v>0</v>
      </c>
      <c r="E17" s="550">
        <v>0</v>
      </c>
      <c r="F17" s="551">
        <v>0</v>
      </c>
      <c r="G17" s="548">
        <v>0</v>
      </c>
    </row>
    <row r="18" spans="1:9" ht="15.75" customHeight="1">
      <c r="A18" s="565" t="s">
        <v>232</v>
      </c>
      <c r="B18" s="522" t="s">
        <v>233</v>
      </c>
      <c r="C18" s="521"/>
      <c r="D18" s="549">
        <v>2589871185</v>
      </c>
      <c r="E18" s="550">
        <v>2820304253</v>
      </c>
      <c r="F18" s="551">
        <v>4980484911</v>
      </c>
      <c r="G18" s="548">
        <v>9561883719</v>
      </c>
    </row>
    <row r="19" spans="1:9" ht="15.75" customHeight="1">
      <c r="A19" s="565" t="s">
        <v>234</v>
      </c>
      <c r="B19" s="522" t="s">
        <v>235</v>
      </c>
      <c r="C19" s="521"/>
      <c r="D19" s="549">
        <v>0</v>
      </c>
      <c r="E19" s="524">
        <v>0</v>
      </c>
      <c r="F19" s="551">
        <v>0</v>
      </c>
      <c r="G19" s="548">
        <v>7903234</v>
      </c>
    </row>
    <row r="20" spans="1:9" ht="15.75" customHeight="1">
      <c r="A20" s="564" t="s">
        <v>236</v>
      </c>
      <c r="B20" s="519" t="s">
        <v>237</v>
      </c>
      <c r="C20" s="517"/>
      <c r="D20" s="544">
        <f>D8-D19</f>
        <v>5263347546</v>
      </c>
      <c r="E20" s="544">
        <v>3259121165</v>
      </c>
      <c r="F20" s="544">
        <f t="shared" ref="F20" si="0">F8-F19</f>
        <v>10221178801</v>
      </c>
      <c r="G20" s="544">
        <v>11135908241</v>
      </c>
    </row>
    <row r="21" spans="1:9" ht="15.75" customHeight="1">
      <c r="A21" s="565" t="s">
        <v>238</v>
      </c>
      <c r="B21" s="522" t="s">
        <v>239</v>
      </c>
      <c r="C21" s="521"/>
      <c r="D21" s="549">
        <v>543287813</v>
      </c>
      <c r="E21" s="552">
        <v>318146309</v>
      </c>
      <c r="F21" s="551">
        <v>1227785972</v>
      </c>
      <c r="G21" s="548">
        <v>986869540</v>
      </c>
    </row>
    <row r="22" spans="1:9" ht="15.75" customHeight="1">
      <c r="A22" s="564" t="s">
        <v>240</v>
      </c>
      <c r="B22" s="519" t="s">
        <v>241</v>
      </c>
      <c r="C22" s="517"/>
      <c r="D22" s="544">
        <f>D20-D21</f>
        <v>4720059733</v>
      </c>
      <c r="E22" s="544">
        <v>2940974856</v>
      </c>
      <c r="F22" s="544">
        <f t="shared" ref="F22" si="1">F20-F21</f>
        <v>8993392829</v>
      </c>
      <c r="G22" s="544">
        <v>10149038701</v>
      </c>
    </row>
    <row r="23" spans="1:9" ht="15.75" customHeight="1">
      <c r="A23" s="565" t="s">
        <v>242</v>
      </c>
      <c r="B23" s="522" t="s">
        <v>243</v>
      </c>
      <c r="C23" s="521"/>
      <c r="D23" s="549">
        <v>2435012590</v>
      </c>
      <c r="E23" s="524">
        <v>1446544556</v>
      </c>
      <c r="F23" s="551">
        <f>4943258252-27</f>
        <v>4943258225</v>
      </c>
      <c r="G23" s="548">
        <v>4467568308</v>
      </c>
      <c r="I23" s="25"/>
    </row>
    <row r="24" spans="1:9" ht="15.75" customHeight="1">
      <c r="A24" s="564" t="s">
        <v>244</v>
      </c>
      <c r="B24" s="519" t="s">
        <v>245</v>
      </c>
      <c r="C24" s="517"/>
      <c r="D24" s="544">
        <f>D22-D23</f>
        <v>2285047143</v>
      </c>
      <c r="E24" s="544">
        <v>1494430300</v>
      </c>
      <c r="F24" s="544">
        <f t="shared" ref="F24" si="2">F22-F23</f>
        <v>4050134604</v>
      </c>
      <c r="G24" s="544">
        <v>5681470393</v>
      </c>
      <c r="I24" s="25"/>
    </row>
    <row r="25" spans="1:9" ht="15.75" customHeight="1">
      <c r="A25" s="565" t="s">
        <v>246</v>
      </c>
      <c r="B25" s="522" t="s">
        <v>247</v>
      </c>
      <c r="C25" s="521"/>
      <c r="D25" s="549">
        <v>336363636</v>
      </c>
      <c r="E25" s="524">
        <v>657278436</v>
      </c>
      <c r="F25" s="551">
        <v>1917151817</v>
      </c>
      <c r="G25" s="548">
        <v>1259650831</v>
      </c>
    </row>
    <row r="26" spans="1:9" ht="15.75" customHeight="1">
      <c r="A26" s="565" t="s">
        <v>248</v>
      </c>
      <c r="B26" s="522" t="s">
        <v>249</v>
      </c>
      <c r="C26" s="521"/>
      <c r="D26" s="549"/>
      <c r="E26" s="524">
        <v>59939382</v>
      </c>
      <c r="F26" s="551">
        <v>187947853</v>
      </c>
      <c r="G26" s="548">
        <v>1115039075</v>
      </c>
    </row>
    <row r="27" spans="1:9" ht="15.75" customHeight="1">
      <c r="A27" s="564" t="s">
        <v>250</v>
      </c>
      <c r="B27" s="519" t="s">
        <v>251</v>
      </c>
      <c r="C27" s="517"/>
      <c r="D27" s="544">
        <f>D25-D26</f>
        <v>336363636</v>
      </c>
      <c r="E27" s="544">
        <v>597339054</v>
      </c>
      <c r="F27" s="544">
        <f t="shared" ref="F27" si="3">F25-F26</f>
        <v>1729203964</v>
      </c>
      <c r="G27" s="544">
        <v>144611756</v>
      </c>
    </row>
    <row r="28" spans="1:9" ht="15.75" customHeight="1">
      <c r="A28" s="565" t="s">
        <v>252</v>
      </c>
      <c r="B28" s="522" t="s">
        <v>253</v>
      </c>
      <c r="C28" s="521"/>
      <c r="D28" s="549">
        <v>0</v>
      </c>
      <c r="E28" s="547"/>
      <c r="F28" s="547">
        <v>0</v>
      </c>
      <c r="G28" s="545"/>
    </row>
    <row r="29" spans="1:9" ht="15.75" customHeight="1">
      <c r="A29" s="564" t="s">
        <v>254</v>
      </c>
      <c r="B29" s="519" t="s">
        <v>255</v>
      </c>
      <c r="C29" s="517"/>
      <c r="D29" s="544">
        <f>D24+D27</f>
        <v>2621410779</v>
      </c>
      <c r="E29" s="544">
        <v>2091769354</v>
      </c>
      <c r="F29" s="544">
        <f t="shared" ref="F29" si="4">F24+F27</f>
        <v>5779338568</v>
      </c>
      <c r="G29" s="544">
        <v>5826082149</v>
      </c>
    </row>
    <row r="30" spans="1:9" ht="15.75" customHeight="1">
      <c r="A30" s="565" t="s">
        <v>256</v>
      </c>
      <c r="B30" s="522" t="s">
        <v>257</v>
      </c>
      <c r="C30" s="521"/>
      <c r="D30" s="549">
        <v>0</v>
      </c>
      <c r="E30" s="547">
        <v>0</v>
      </c>
      <c r="F30" s="547">
        <v>0</v>
      </c>
      <c r="G30" s="545">
        <v>0</v>
      </c>
      <c r="H30" s="25"/>
    </row>
    <row r="31" spans="1:9" ht="15.75" customHeight="1">
      <c r="A31" s="565" t="s">
        <v>258</v>
      </c>
      <c r="B31" s="522" t="s">
        <v>259</v>
      </c>
      <c r="C31" s="521"/>
      <c r="D31" s="549">
        <v>0</v>
      </c>
      <c r="E31" s="547">
        <v>0</v>
      </c>
      <c r="F31" s="547">
        <v>0</v>
      </c>
      <c r="G31" s="545">
        <v>0</v>
      </c>
    </row>
    <row r="32" spans="1:9" ht="15.75" customHeight="1">
      <c r="A32" s="564" t="s">
        <v>260</v>
      </c>
      <c r="B32" s="519" t="s">
        <v>261</v>
      </c>
      <c r="C32" s="517"/>
      <c r="D32" s="544">
        <f>D29</f>
        <v>2621410779</v>
      </c>
      <c r="E32" s="544">
        <v>2091769354</v>
      </c>
      <c r="F32" s="544">
        <f t="shared" ref="F32" si="5">F29</f>
        <v>5779338568</v>
      </c>
      <c r="G32" s="544">
        <v>5826082149</v>
      </c>
    </row>
    <row r="33" spans="1:9" ht="15.75" customHeight="1">
      <c r="A33" s="565" t="s">
        <v>262</v>
      </c>
      <c r="B33" s="522" t="s">
        <v>263</v>
      </c>
      <c r="C33" s="521"/>
      <c r="D33" s="549">
        <v>0</v>
      </c>
      <c r="E33" s="551"/>
      <c r="F33" s="551">
        <v>0</v>
      </c>
      <c r="G33" s="545"/>
    </row>
    <row r="34" spans="1:9" ht="24">
      <c r="A34" s="565" t="s">
        <v>264</v>
      </c>
      <c r="B34" s="522" t="s">
        <v>265</v>
      </c>
      <c r="C34" s="521"/>
      <c r="D34" s="549">
        <v>0</v>
      </c>
      <c r="E34" s="551"/>
      <c r="F34" s="551">
        <v>0</v>
      </c>
      <c r="G34" s="545"/>
      <c r="I34" s="74"/>
    </row>
    <row r="35" spans="1:9" ht="15.75" customHeight="1">
      <c r="A35" s="566" t="s">
        <v>266</v>
      </c>
      <c r="B35" s="554" t="s">
        <v>267</v>
      </c>
      <c r="C35" s="553"/>
      <c r="D35" s="555">
        <v>273.0636228125</v>
      </c>
      <c r="E35" s="555">
        <v>217.89264104166668</v>
      </c>
      <c r="F35" s="555">
        <v>602.01443416666666</v>
      </c>
      <c r="G35" s="555">
        <v>606.88355718749995</v>
      </c>
      <c r="I35" s="74"/>
    </row>
    <row r="36" spans="1:9" ht="15.75" customHeight="1">
      <c r="A36" s="562"/>
      <c r="B36" s="17"/>
      <c r="C36" s="17"/>
      <c r="D36" s="24"/>
      <c r="E36" s="27"/>
      <c r="F36" s="27"/>
      <c r="G36" s="27"/>
      <c r="I36" s="74"/>
    </row>
    <row r="37" spans="1:9" ht="15.75" customHeight="1">
      <c r="A37" s="562"/>
      <c r="B37" s="17"/>
      <c r="C37" s="17"/>
      <c r="D37" s="24"/>
      <c r="E37" s="27"/>
      <c r="F37" s="27"/>
      <c r="G37" s="27"/>
      <c r="I37" s="74"/>
    </row>
    <row r="38" spans="1:9" ht="15.75" customHeight="1">
      <c r="A38" s="567"/>
      <c r="B38" s="17"/>
      <c r="C38" s="17"/>
      <c r="D38" s="24"/>
      <c r="E38" s="741">
        <v>42282</v>
      </c>
      <c r="F38" s="741"/>
      <c r="G38" s="741"/>
    </row>
    <row r="39" spans="1:9" ht="15.75" customHeight="1">
      <c r="A39" s="736" t="s">
        <v>959</v>
      </c>
      <c r="B39" s="736"/>
      <c r="C39" s="736"/>
      <c r="D39" s="736"/>
      <c r="E39" s="738" t="s">
        <v>324</v>
      </c>
      <c r="F39" s="738"/>
      <c r="G39" s="738"/>
    </row>
    <row r="40" spans="1:9" ht="15.75" customHeight="1">
      <c r="A40" s="562"/>
      <c r="B40" s="17"/>
      <c r="C40" s="17"/>
      <c r="D40" s="24"/>
      <c r="E40" s="27"/>
      <c r="F40" s="27"/>
      <c r="G40" s="27"/>
    </row>
    <row r="41" spans="1:9" ht="33" customHeight="1">
      <c r="A41" s="562"/>
      <c r="B41" s="17"/>
      <c r="C41" s="17"/>
      <c r="D41" s="24"/>
      <c r="E41" s="27"/>
      <c r="F41" s="27"/>
      <c r="G41" s="27"/>
    </row>
    <row r="42" spans="1:9" ht="15.75" customHeight="1">
      <c r="A42" s="562"/>
      <c r="B42" s="17"/>
      <c r="C42" s="17"/>
      <c r="D42" s="24"/>
      <c r="E42" s="27"/>
      <c r="F42" s="27"/>
      <c r="G42" s="27"/>
    </row>
    <row r="43" spans="1:9" ht="15.75" customHeight="1">
      <c r="A43" s="568">
        <f>'CK - BẢNG CÂN ĐỐI KẾ TOÁN'!A123</f>
        <v>0</v>
      </c>
      <c r="B43" s="17"/>
      <c r="C43" s="17"/>
      <c r="D43" s="24"/>
      <c r="E43" s="738"/>
      <c r="F43" s="738"/>
      <c r="G43" s="738"/>
    </row>
  </sheetData>
  <mergeCells count="11">
    <mergeCell ref="A39:D39"/>
    <mergeCell ref="E39:G39"/>
    <mergeCell ref="E43:G43"/>
    <mergeCell ref="E1:G1"/>
    <mergeCell ref="E2:G2"/>
    <mergeCell ref="E4:G4"/>
    <mergeCell ref="A1:B1"/>
    <mergeCell ref="A2:B2"/>
    <mergeCell ref="A3:B3"/>
    <mergeCell ref="A5:G5"/>
    <mergeCell ref="E38:G38"/>
  </mergeCells>
  <pageMargins left="0.35" right="0" top="0.45" bottom="0.31496062992125984" header="0.11811023622047245" footer="0"/>
  <pageSetup scale="9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G48"/>
  <sheetViews>
    <sheetView topLeftCell="A13" workbookViewId="0">
      <selection activeCell="A45" sqref="A45"/>
    </sheetView>
  </sheetViews>
  <sheetFormatPr defaultRowHeight="16.5" customHeight="1"/>
  <cols>
    <col min="1" max="1" width="50" style="569" customWidth="1"/>
    <col min="2" max="2" width="4.140625" style="7" customWidth="1"/>
    <col min="3" max="3" width="3.85546875" style="7" customWidth="1"/>
    <col min="4" max="4" width="17.7109375" style="8" customWidth="1"/>
    <col min="5" max="5" width="18.140625" style="9" customWidth="1"/>
    <col min="6" max="6" width="9.140625" style="7" customWidth="1"/>
    <col min="7" max="7" width="12" style="7" bestFit="1" customWidth="1"/>
    <col min="8" max="8" width="9.140625" style="7" customWidth="1"/>
    <col min="9" max="16384" width="9.140625" style="7"/>
  </cols>
  <sheetData>
    <row r="1" spans="1:5" ht="16.5" customHeight="1">
      <c r="A1" s="733" t="s">
        <v>327</v>
      </c>
      <c r="B1" s="733"/>
      <c r="C1" s="742" t="s">
        <v>0</v>
      </c>
      <c r="D1" s="742"/>
      <c r="E1" s="742"/>
    </row>
    <row r="2" spans="1:5" ht="16.5" customHeight="1">
      <c r="A2" s="733" t="s">
        <v>335</v>
      </c>
      <c r="B2" s="733"/>
      <c r="C2" s="742" t="str">
        <f>'CK - BẢNG CÂN ĐỐI KẾ TOÁN'!D2</f>
        <v>Quý III năm tài chính 2015</v>
      </c>
      <c r="D2" s="742"/>
      <c r="E2" s="742"/>
    </row>
    <row r="3" spans="1:5" ht="16.5" customHeight="1">
      <c r="A3" s="733" t="str">
        <f>'CK - BÁO CÁO KẾT QUẢ KINH DOANH'!A3:B3</f>
        <v>Tel: 84-4 6273 2059      Fax: 84-4 62732058</v>
      </c>
      <c r="B3" s="733"/>
      <c r="C3" s="742" t="s">
        <v>2</v>
      </c>
      <c r="D3" s="742"/>
      <c r="E3" s="742"/>
    </row>
    <row r="4" spans="1:5" ht="23.25" customHeight="1">
      <c r="A4" s="740" t="s">
        <v>268</v>
      </c>
      <c r="B4" s="740"/>
      <c r="C4" s="740"/>
      <c r="D4" s="740"/>
      <c r="E4" s="740"/>
    </row>
    <row r="5" spans="1:5" ht="36">
      <c r="A5" s="558" t="s">
        <v>4</v>
      </c>
      <c r="B5" s="529" t="s">
        <v>333</v>
      </c>
      <c r="C5" s="529" t="s">
        <v>332</v>
      </c>
      <c r="D5" s="580" t="s">
        <v>328</v>
      </c>
      <c r="E5" s="581" t="s">
        <v>334</v>
      </c>
    </row>
    <row r="6" spans="1:5" ht="16.5" customHeight="1">
      <c r="A6" s="563" t="s">
        <v>269</v>
      </c>
      <c r="B6" s="527"/>
      <c r="C6" s="527"/>
      <c r="D6" s="578"/>
      <c r="E6" s="579"/>
    </row>
    <row r="7" spans="1:5" ht="16.5" customHeight="1">
      <c r="A7" s="565" t="s">
        <v>270</v>
      </c>
      <c r="B7" s="522" t="s">
        <v>214</v>
      </c>
      <c r="C7" s="521"/>
      <c r="D7" s="571">
        <f>'[1]KHu trung (2)'!$K$55</f>
        <v>5625503333</v>
      </c>
      <c r="E7" s="572">
        <v>677936797</v>
      </c>
    </row>
    <row r="8" spans="1:5" ht="16.5" customHeight="1">
      <c r="A8" s="565" t="s">
        <v>271</v>
      </c>
      <c r="B8" s="522" t="s">
        <v>235</v>
      </c>
      <c r="C8" s="521"/>
      <c r="D8" s="571">
        <f>'[1]KHu trung (2)'!$G$55</f>
        <v>-494470316</v>
      </c>
      <c r="E8" s="573">
        <v>-2275622486</v>
      </c>
    </row>
    <row r="9" spans="1:5" ht="16.5" customHeight="1">
      <c r="A9" s="565" t="s">
        <v>272</v>
      </c>
      <c r="B9" s="522" t="s">
        <v>273</v>
      </c>
      <c r="C9" s="521"/>
      <c r="D9" s="571">
        <f>'[1]KHu trung (2)'!$G$61</f>
        <v>-51845383</v>
      </c>
      <c r="E9" s="573">
        <v>0</v>
      </c>
    </row>
    <row r="10" spans="1:5" ht="16.5" customHeight="1">
      <c r="A10" s="565" t="s">
        <v>274</v>
      </c>
      <c r="B10" s="522" t="s">
        <v>275</v>
      </c>
      <c r="C10" s="521"/>
      <c r="D10" s="571">
        <f>'[1]KHu trung (2)'!$K$56</f>
        <v>815104861295</v>
      </c>
      <c r="E10" s="573">
        <v>1379969339713</v>
      </c>
    </row>
    <row r="11" spans="1:5" ht="16.5" customHeight="1">
      <c r="A11" s="565" t="s">
        <v>276</v>
      </c>
      <c r="B11" s="522" t="s">
        <v>277</v>
      </c>
      <c r="C11" s="521"/>
      <c r="D11" s="571">
        <f>'[1]KHu trung (2)'!$G$56</f>
        <v>-813492464175</v>
      </c>
      <c r="E11" s="573">
        <v>-1367443643186</v>
      </c>
    </row>
    <row r="12" spans="1:5" ht="16.5" customHeight="1">
      <c r="A12" s="565" t="s">
        <v>278</v>
      </c>
      <c r="B12" s="522" t="s">
        <v>279</v>
      </c>
      <c r="C12" s="521"/>
      <c r="D12" s="571"/>
      <c r="E12" s="573">
        <v>0</v>
      </c>
    </row>
    <row r="13" spans="1:5" ht="16.5" customHeight="1">
      <c r="A13" s="565" t="s">
        <v>280</v>
      </c>
      <c r="B13" s="522" t="s">
        <v>281</v>
      </c>
      <c r="C13" s="521"/>
      <c r="D13" s="571">
        <v>0</v>
      </c>
      <c r="E13" s="573">
        <v>0</v>
      </c>
    </row>
    <row r="14" spans="1:5" ht="16.5" customHeight="1">
      <c r="A14" s="565" t="s">
        <v>282</v>
      </c>
      <c r="B14" s="522" t="s">
        <v>237</v>
      </c>
      <c r="C14" s="521"/>
      <c r="D14" s="571">
        <f>'[1]KHu trung (2)'!$G$57</f>
        <v>-2789534492</v>
      </c>
      <c r="E14" s="573">
        <v>-1070312000</v>
      </c>
    </row>
    <row r="15" spans="1:5" ht="16.5" customHeight="1">
      <c r="A15" s="565" t="s">
        <v>283</v>
      </c>
      <c r="B15" s="522" t="s">
        <v>239</v>
      </c>
      <c r="C15" s="521"/>
      <c r="D15" s="571">
        <f>'[1]KHu trung (2)'!$G$58</f>
        <v>-2362054890</v>
      </c>
      <c r="E15" s="573">
        <v>-1792119982</v>
      </c>
    </row>
    <row r="16" spans="1:5" ht="16.5" customHeight="1">
      <c r="A16" s="565" t="s">
        <v>284</v>
      </c>
      <c r="B16" s="522" t="s">
        <v>285</v>
      </c>
      <c r="C16" s="521"/>
      <c r="D16" s="571"/>
      <c r="E16" s="573">
        <v>0</v>
      </c>
    </row>
    <row r="17" spans="1:5" ht="16.5" customHeight="1">
      <c r="A17" s="565" t="s">
        <v>286</v>
      </c>
      <c r="B17" s="522" t="s">
        <v>287</v>
      </c>
      <c r="C17" s="521"/>
      <c r="D17" s="571">
        <v>0</v>
      </c>
      <c r="E17" s="573">
        <v>0</v>
      </c>
    </row>
    <row r="18" spans="1:5" ht="16.5" customHeight="1">
      <c r="A18" s="565" t="s">
        <v>288</v>
      </c>
      <c r="B18" s="522" t="s">
        <v>289</v>
      </c>
      <c r="C18" s="521"/>
      <c r="D18" s="571">
        <f>'[1]KHu trung (2)'!$K$58</f>
        <v>197886249831</v>
      </c>
      <c r="E18" s="573">
        <v>20822398839</v>
      </c>
    </row>
    <row r="19" spans="1:5" ht="16.5" customHeight="1">
      <c r="A19" s="565" t="s">
        <v>290</v>
      </c>
      <c r="B19" s="522" t="s">
        <v>291</v>
      </c>
      <c r="C19" s="521"/>
      <c r="D19" s="571">
        <f>'[1]KHu trung (2)'!$G$60</f>
        <v>-164558300625</v>
      </c>
      <c r="E19" s="573">
        <v>-12180157830</v>
      </c>
    </row>
    <row r="20" spans="1:5" ht="16.5" customHeight="1">
      <c r="A20" s="564" t="s">
        <v>292</v>
      </c>
      <c r="B20" s="519" t="s">
        <v>241</v>
      </c>
      <c r="C20" s="517"/>
      <c r="D20" s="570">
        <f>SUM(D7:D19)</f>
        <v>34867944578</v>
      </c>
      <c r="E20" s="574">
        <v>16707819865</v>
      </c>
    </row>
    <row r="21" spans="1:5" ht="16.5" customHeight="1">
      <c r="A21" s="564" t="s">
        <v>293</v>
      </c>
      <c r="B21" s="519"/>
      <c r="C21" s="517"/>
      <c r="D21" s="570"/>
      <c r="E21" s="574"/>
    </row>
    <row r="22" spans="1:5" ht="24">
      <c r="A22" s="565" t="s">
        <v>294</v>
      </c>
      <c r="B22" s="522" t="s">
        <v>295</v>
      </c>
      <c r="C22" s="521"/>
      <c r="D22" s="571">
        <v>0</v>
      </c>
      <c r="E22" s="573">
        <v>0</v>
      </c>
    </row>
    <row r="23" spans="1:5" ht="24">
      <c r="A23" s="565" t="s">
        <v>296</v>
      </c>
      <c r="B23" s="522" t="s">
        <v>297</v>
      </c>
      <c r="C23" s="521"/>
      <c r="D23" s="571">
        <v>0</v>
      </c>
      <c r="E23" s="573">
        <v>0</v>
      </c>
    </row>
    <row r="24" spans="1:5" ht="16.5" customHeight="1">
      <c r="A24" s="565" t="s">
        <v>298</v>
      </c>
      <c r="B24" s="522" t="s">
        <v>299</v>
      </c>
      <c r="C24" s="521"/>
      <c r="D24" s="571">
        <v>0</v>
      </c>
      <c r="E24" s="573">
        <v>0</v>
      </c>
    </row>
    <row r="25" spans="1:5" ht="16.5" customHeight="1">
      <c r="A25" s="565" t="s">
        <v>300</v>
      </c>
      <c r="B25" s="522" t="s">
        <v>301</v>
      </c>
      <c r="C25" s="521"/>
      <c r="D25" s="571">
        <v>0</v>
      </c>
      <c r="E25" s="573">
        <v>5410201740</v>
      </c>
    </row>
    <row r="26" spans="1:5" ht="16.5" customHeight="1">
      <c r="A26" s="565" t="s">
        <v>302</v>
      </c>
      <c r="B26" s="522" t="s">
        <v>243</v>
      </c>
      <c r="C26" s="521"/>
      <c r="D26" s="571">
        <f>'[1]KHu trung (2)'!$G$59</f>
        <v>-4000000000</v>
      </c>
      <c r="E26" s="573">
        <v>-5540000000</v>
      </c>
    </row>
    <row r="27" spans="1:5" ht="16.5" customHeight="1">
      <c r="A27" s="565" t="s">
        <v>303</v>
      </c>
      <c r="B27" s="522" t="s">
        <v>304</v>
      </c>
      <c r="C27" s="521"/>
      <c r="D27" s="571">
        <f>'[1]KHu trung (2)'!$K$57</f>
        <v>2530000000</v>
      </c>
      <c r="E27" s="573">
        <v>0</v>
      </c>
    </row>
    <row r="28" spans="1:5" ht="16.5" customHeight="1">
      <c r="A28" s="565" t="s">
        <v>305</v>
      </c>
      <c r="B28" s="522" t="s">
        <v>306</v>
      </c>
      <c r="C28" s="521"/>
      <c r="D28" s="571">
        <v>0</v>
      </c>
      <c r="E28" s="573">
        <v>0</v>
      </c>
    </row>
    <row r="29" spans="1:5" ht="16.5" customHeight="1">
      <c r="A29" s="564" t="s">
        <v>307</v>
      </c>
      <c r="B29" s="519" t="s">
        <v>245</v>
      </c>
      <c r="C29" s="517"/>
      <c r="D29" s="570">
        <f>SUM(D22:D28)</f>
        <v>-1470000000</v>
      </c>
      <c r="E29" s="574">
        <v>-129798260</v>
      </c>
    </row>
    <row r="30" spans="1:5" ht="16.5" customHeight="1">
      <c r="A30" s="564" t="s">
        <v>308</v>
      </c>
      <c r="B30" s="519"/>
      <c r="C30" s="517"/>
      <c r="D30" s="570"/>
      <c r="E30" s="573"/>
    </row>
    <row r="31" spans="1:5" ht="16.5" customHeight="1">
      <c r="A31" s="565" t="s">
        <v>309</v>
      </c>
      <c r="B31" s="522" t="s">
        <v>247</v>
      </c>
      <c r="C31" s="521"/>
      <c r="D31" s="571">
        <v>0</v>
      </c>
      <c r="E31" s="573">
        <v>0</v>
      </c>
    </row>
    <row r="32" spans="1:5" ht="24">
      <c r="A32" s="565" t="s">
        <v>310</v>
      </c>
      <c r="B32" s="522" t="s">
        <v>249</v>
      </c>
      <c r="C32" s="521"/>
      <c r="D32" s="571">
        <v>0</v>
      </c>
      <c r="E32" s="573">
        <v>0</v>
      </c>
    </row>
    <row r="33" spans="1:7" ht="16.5" customHeight="1">
      <c r="A33" s="565" t="s">
        <v>311</v>
      </c>
      <c r="B33" s="522" t="s">
        <v>312</v>
      </c>
      <c r="C33" s="521"/>
      <c r="D33" s="571"/>
      <c r="E33" s="573">
        <v>0</v>
      </c>
    </row>
    <row r="34" spans="1:7" ht="16.5" customHeight="1">
      <c r="A34" s="565" t="s">
        <v>313</v>
      </c>
      <c r="B34" s="522" t="s">
        <v>314</v>
      </c>
      <c r="C34" s="521"/>
      <c r="D34" s="571">
        <v>0</v>
      </c>
      <c r="E34" s="573">
        <v>0</v>
      </c>
    </row>
    <row r="35" spans="1:7" ht="16.5" customHeight="1">
      <c r="A35" s="565" t="s">
        <v>315</v>
      </c>
      <c r="B35" s="522" t="s">
        <v>316</v>
      </c>
      <c r="C35" s="521"/>
      <c r="D35" s="571">
        <v>0</v>
      </c>
      <c r="E35" s="573">
        <v>0</v>
      </c>
    </row>
    <row r="36" spans="1:7" ht="16.5" customHeight="1">
      <c r="A36" s="565" t="s">
        <v>317</v>
      </c>
      <c r="B36" s="522" t="s">
        <v>318</v>
      </c>
      <c r="C36" s="521"/>
      <c r="D36" s="571">
        <v>0</v>
      </c>
      <c r="E36" s="573">
        <v>0</v>
      </c>
    </row>
    <row r="37" spans="1:7" ht="16.5" customHeight="1">
      <c r="A37" s="564" t="s">
        <v>319</v>
      </c>
      <c r="B37" s="519" t="s">
        <v>251</v>
      </c>
      <c r="C37" s="517"/>
      <c r="D37" s="570"/>
      <c r="E37" s="574">
        <v>0</v>
      </c>
    </row>
    <row r="38" spans="1:7" ht="16.5" customHeight="1">
      <c r="A38" s="564" t="s">
        <v>320</v>
      </c>
      <c r="B38" s="519" t="s">
        <v>255</v>
      </c>
      <c r="C38" s="517"/>
      <c r="D38" s="570">
        <f>D20+D29+D37</f>
        <v>33397944578</v>
      </c>
      <c r="E38" s="574">
        <v>16578021605</v>
      </c>
    </row>
    <row r="39" spans="1:7" ht="16.5" customHeight="1">
      <c r="A39" s="565" t="s">
        <v>321</v>
      </c>
      <c r="B39" s="522" t="s">
        <v>261</v>
      </c>
      <c r="C39" s="521"/>
      <c r="D39" s="571">
        <v>43213125969</v>
      </c>
      <c r="E39" s="573">
        <v>7400250040</v>
      </c>
    </row>
    <row r="40" spans="1:7" ht="16.5" customHeight="1">
      <c r="A40" s="565" t="s">
        <v>322</v>
      </c>
      <c r="B40" s="522" t="s">
        <v>263</v>
      </c>
      <c r="C40" s="521"/>
      <c r="D40" s="571"/>
      <c r="E40" s="573"/>
    </row>
    <row r="41" spans="1:7" ht="16.5" customHeight="1">
      <c r="A41" s="577" t="s">
        <v>323</v>
      </c>
      <c r="B41" s="526" t="s">
        <v>267</v>
      </c>
      <c r="C41" s="525"/>
      <c r="D41" s="575">
        <f>D38+D39</f>
        <v>76611070547</v>
      </c>
      <c r="E41" s="576">
        <v>23978271645</v>
      </c>
      <c r="F41" s="29"/>
    </row>
    <row r="42" spans="1:7" ht="15" customHeight="1">
      <c r="A42" s="562"/>
      <c r="B42" s="17"/>
      <c r="C42" s="17"/>
      <c r="D42" s="19"/>
      <c r="E42" s="20"/>
      <c r="G42" s="29"/>
    </row>
    <row r="43" spans="1:7" ht="16.5" customHeight="1">
      <c r="A43" s="567"/>
      <c r="B43" s="26"/>
      <c r="C43" s="26"/>
      <c r="D43" s="734">
        <v>42282</v>
      </c>
      <c r="E43" s="734"/>
    </row>
    <row r="44" spans="1:7" ht="16.5" customHeight="1">
      <c r="A44" s="620" t="s">
        <v>960</v>
      </c>
      <c r="B44" s="620"/>
      <c r="C44" s="731" t="s">
        <v>324</v>
      </c>
      <c r="D44" s="731"/>
      <c r="E44" s="731"/>
    </row>
    <row r="45" spans="1:7" ht="16.5" customHeight="1">
      <c r="A45" s="562"/>
      <c r="B45" s="17"/>
      <c r="C45" s="17"/>
      <c r="D45" s="19"/>
      <c r="E45" s="20"/>
    </row>
    <row r="46" spans="1:7" ht="16.5" customHeight="1">
      <c r="A46" s="562"/>
      <c r="B46" s="17"/>
      <c r="C46" s="17"/>
      <c r="D46" s="19"/>
      <c r="E46" s="20"/>
    </row>
    <row r="47" spans="1:7" ht="16.5" customHeight="1">
      <c r="A47" s="562"/>
      <c r="B47" s="17"/>
      <c r="C47" s="17"/>
      <c r="D47" s="19"/>
      <c r="E47" s="20"/>
    </row>
    <row r="48" spans="1:7" ht="16.5" customHeight="1">
      <c r="A48" s="568"/>
      <c r="B48" s="731"/>
      <c r="C48" s="731"/>
      <c r="D48" s="731"/>
      <c r="E48" s="731"/>
    </row>
  </sheetData>
  <mergeCells count="10">
    <mergeCell ref="B48:E48"/>
    <mergeCell ref="A1:B1"/>
    <mergeCell ref="A2:B2"/>
    <mergeCell ref="A3:B3"/>
    <mergeCell ref="A4:E4"/>
    <mergeCell ref="D43:E43"/>
    <mergeCell ref="C1:E1"/>
    <mergeCell ref="C2:E2"/>
    <mergeCell ref="C3:E3"/>
    <mergeCell ref="C44:E44"/>
  </mergeCells>
  <pageMargins left="0.53" right="0.25" top="0.17" bottom="0.17" header="0.17" footer="0.17"/>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CO549"/>
  <sheetViews>
    <sheetView view="pageBreakPreview" topLeftCell="A55" zoomScaleSheetLayoutView="100" workbookViewId="0">
      <selection activeCell="W66" sqref="W66:AB66"/>
    </sheetView>
  </sheetViews>
  <sheetFormatPr defaultColWidth="2.5703125" defaultRowHeight="15" outlineLevelRow="1" outlineLevelCol="1"/>
  <cols>
    <col min="1" max="1" width="3.5703125" style="103" customWidth="1" outlineLevel="1"/>
    <col min="2" max="2" width="0.42578125" style="96" customWidth="1" outlineLevel="1"/>
    <col min="3" max="3" width="1.85546875" style="98" customWidth="1" outlineLevel="1"/>
    <col min="4" max="4" width="1.5703125" style="98" customWidth="1" outlineLevel="1"/>
    <col min="5" max="5" width="1.85546875" style="98" customWidth="1" outlineLevel="1"/>
    <col min="6" max="6" width="2.5703125" style="98" outlineLevel="1"/>
    <col min="7" max="7" width="1.85546875" style="98" customWidth="1" outlineLevel="1"/>
    <col min="8" max="8" width="2.5703125" style="98" outlineLevel="1"/>
    <col min="9" max="9" width="0.7109375" style="98" customWidth="1" outlineLevel="1"/>
    <col min="10" max="10" width="6" style="98" customWidth="1" outlineLevel="1"/>
    <col min="11" max="11" width="0.28515625" style="98" customWidth="1" outlineLevel="1"/>
    <col min="12" max="12" width="2.28515625" style="98" customWidth="1" outlineLevel="1"/>
    <col min="13" max="13" width="1.5703125" style="98" customWidth="1" outlineLevel="1"/>
    <col min="14" max="14" width="5" style="98" customWidth="1" outlineLevel="1"/>
    <col min="15" max="15" width="3.42578125" style="98" customWidth="1" outlineLevel="1"/>
    <col min="16" max="16" width="2.5703125" style="98" customWidth="1" outlineLevel="1"/>
    <col min="17" max="17" width="1.5703125" style="98" customWidth="1" outlineLevel="1"/>
    <col min="18" max="18" width="4" style="98" customWidth="1" outlineLevel="1"/>
    <col min="19" max="19" width="2.28515625" style="98" customWidth="1" outlineLevel="1"/>
    <col min="20" max="20" width="3.5703125" style="98" customWidth="1" outlineLevel="1"/>
    <col min="21" max="21" width="3.7109375" style="98" customWidth="1" outlineLevel="1"/>
    <col min="22" max="22" width="1.42578125" style="98" customWidth="1" outlineLevel="1"/>
    <col min="23" max="23" width="3.42578125" style="98" customWidth="1" outlineLevel="1"/>
    <col min="24" max="24" width="2.42578125" style="98" customWidth="1" outlineLevel="1"/>
    <col min="25" max="25" width="3.85546875" style="98" customWidth="1" outlineLevel="1"/>
    <col min="26" max="26" width="3.28515625" style="98" customWidth="1" outlineLevel="1"/>
    <col min="27" max="27" width="2.85546875" style="98" customWidth="1" outlineLevel="1"/>
    <col min="28" max="28" width="3.42578125" style="98" customWidth="1" outlineLevel="1"/>
    <col min="29" max="29" width="2.28515625" style="98" customWidth="1" outlineLevel="1"/>
    <col min="30" max="30" width="3.5703125" style="98" customWidth="1" outlineLevel="1"/>
    <col min="31" max="31" width="3.28515625" style="98" customWidth="1" outlineLevel="1"/>
    <col min="32" max="32" width="4.5703125" style="98" customWidth="1" outlineLevel="1"/>
    <col min="33" max="33" width="2.85546875" style="98" customWidth="1" outlineLevel="1"/>
    <col min="34" max="34" width="2.7109375" style="98" customWidth="1" outlineLevel="1"/>
    <col min="35" max="35" width="3.42578125" style="98" customWidth="1" outlineLevel="1"/>
    <col min="36" max="36" width="4.42578125" style="100" hidden="1" customWidth="1"/>
    <col min="37" max="37" width="6.28515625" style="98" hidden="1" customWidth="1" outlineLevel="1"/>
    <col min="38" max="65" width="2.5703125" style="98" hidden="1" customWidth="1" outlineLevel="1"/>
    <col min="66" max="66" width="9.42578125" style="98" hidden="1" customWidth="1" outlineLevel="1"/>
    <col min="67" max="67" width="4.28515625" style="98" hidden="1" customWidth="1" outlineLevel="1"/>
    <col min="68" max="68" width="3.7109375" style="98" hidden="1" customWidth="1" outlineLevel="1"/>
    <col min="69" max="69" width="5.7109375" style="98" hidden="1" customWidth="1" outlineLevel="1"/>
    <col min="70" max="70" width="22.28515625" style="98" hidden="1" customWidth="1" collapsed="1"/>
    <col min="71" max="71" width="18.7109375" style="101" hidden="1" customWidth="1"/>
    <col min="72" max="72" width="21.140625" style="101" hidden="1" customWidth="1"/>
    <col min="73" max="73" width="17.5703125" style="101" hidden="1" customWidth="1"/>
    <col min="74" max="80" width="16.140625" style="102" hidden="1" customWidth="1"/>
    <col min="81" max="82" width="16.140625" style="102" customWidth="1"/>
    <col min="83" max="83" width="17.42578125" style="102" bestFit="1" customWidth="1"/>
    <col min="84" max="92" width="16.140625" style="102" customWidth="1"/>
    <col min="93" max="16384" width="2.5703125" style="98"/>
  </cols>
  <sheetData>
    <row r="1" spans="1:92" s="82" customFormat="1">
      <c r="A1" s="80" t="s">
        <v>405</v>
      </c>
      <c r="B1" s="81"/>
      <c r="C1" s="81"/>
      <c r="D1" s="81"/>
      <c r="E1" s="81"/>
      <c r="F1" s="81"/>
      <c r="G1" s="81"/>
      <c r="H1" s="81"/>
      <c r="I1" s="81"/>
      <c r="J1" s="81"/>
      <c r="K1" s="81"/>
      <c r="L1" s="81"/>
      <c r="M1" s="81"/>
      <c r="N1" s="81"/>
      <c r="O1" s="81"/>
      <c r="P1" s="81"/>
      <c r="Q1" s="81"/>
      <c r="R1" s="81"/>
      <c r="S1" s="81"/>
      <c r="T1" s="81"/>
      <c r="AI1" s="83" t="s">
        <v>0</v>
      </c>
      <c r="AK1" s="81"/>
      <c r="AL1" s="81"/>
      <c r="AM1" s="81"/>
      <c r="AN1" s="81"/>
      <c r="AO1" s="81"/>
      <c r="AP1" s="81"/>
      <c r="AQ1" s="81"/>
      <c r="AR1" s="81"/>
      <c r="AS1" s="81"/>
      <c r="AT1" s="81"/>
      <c r="AU1" s="81"/>
      <c r="AV1" s="81"/>
      <c r="AW1" s="81"/>
      <c r="AX1" s="81"/>
      <c r="AY1" s="81"/>
      <c r="AZ1" s="81"/>
      <c r="BA1" s="81"/>
      <c r="BB1" s="81"/>
      <c r="BQ1" s="84"/>
      <c r="BR1" s="83"/>
      <c r="BS1" s="85"/>
      <c r="BT1" s="86"/>
      <c r="BU1" s="86"/>
      <c r="BV1" s="87"/>
      <c r="BW1" s="87"/>
      <c r="BX1" s="87"/>
      <c r="BY1" s="87"/>
      <c r="BZ1" s="87"/>
      <c r="CA1" s="87"/>
      <c r="CB1" s="87"/>
      <c r="CC1" s="87"/>
      <c r="CD1" s="87"/>
      <c r="CE1" s="87"/>
      <c r="CF1" s="87"/>
      <c r="CG1" s="87"/>
      <c r="CH1" s="87"/>
      <c r="CI1" s="87"/>
      <c r="CJ1" s="87"/>
      <c r="CK1" s="87"/>
      <c r="CL1" s="87"/>
      <c r="CM1" s="87"/>
      <c r="CN1" s="87"/>
    </row>
    <row r="2" spans="1:92" s="88" customFormat="1">
      <c r="A2" s="92" t="s">
        <v>406</v>
      </c>
      <c r="B2" s="93"/>
      <c r="AI2" s="89" t="s">
        <v>401</v>
      </c>
      <c r="BQ2" s="40" t="s">
        <v>407</v>
      </c>
      <c r="BR2" s="89"/>
      <c r="BS2" s="90"/>
      <c r="BT2" s="90"/>
      <c r="BU2" s="90"/>
      <c r="BV2" s="91"/>
      <c r="BW2" s="91"/>
      <c r="BX2" s="91"/>
      <c r="BY2" s="91"/>
      <c r="BZ2" s="91"/>
      <c r="CA2" s="91"/>
      <c r="CB2" s="91"/>
      <c r="CC2" s="91"/>
      <c r="CD2" s="91"/>
      <c r="CE2" s="91"/>
      <c r="CF2" s="91"/>
      <c r="CG2" s="91"/>
      <c r="CH2" s="91"/>
      <c r="CI2" s="91"/>
      <c r="CJ2" s="91"/>
      <c r="CK2" s="91"/>
      <c r="CL2" s="91"/>
      <c r="CM2" s="91"/>
      <c r="CN2" s="91"/>
    </row>
    <row r="3" spans="1:92" s="88" customFormat="1" ht="15.75" thickBot="1">
      <c r="A3" s="582" t="str">
        <f>'CK - BÁO CÁO KẾT QUẢ KINH DOANH'!A3:B3</f>
        <v>Tel: 84-4 6273 2059      Fax: 84-4 62732058</v>
      </c>
      <c r="B3" s="583"/>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5"/>
      <c r="BQ3" s="40"/>
      <c r="BR3" s="89"/>
      <c r="BS3" s="90"/>
      <c r="BT3" s="90"/>
      <c r="BU3" s="90"/>
      <c r="BV3" s="91"/>
      <c r="BW3" s="91"/>
      <c r="BX3" s="91"/>
      <c r="BY3" s="91"/>
      <c r="BZ3" s="91"/>
      <c r="CA3" s="91"/>
      <c r="CB3" s="91"/>
      <c r="CC3" s="91"/>
      <c r="CD3" s="91"/>
      <c r="CE3" s="91"/>
      <c r="CF3" s="91"/>
      <c r="CG3" s="91"/>
      <c r="CH3" s="91"/>
      <c r="CI3" s="91"/>
      <c r="CJ3" s="91"/>
      <c r="CK3" s="91"/>
      <c r="CL3" s="91"/>
      <c r="CM3" s="91"/>
      <c r="CN3" s="91"/>
    </row>
    <row r="4" spans="1:92" s="88" customFormat="1" ht="10.5" customHeight="1" thickTop="1">
      <c r="A4" s="92"/>
      <c r="B4" s="93"/>
      <c r="AI4" s="89"/>
      <c r="BQ4" s="40"/>
      <c r="BR4" s="89"/>
      <c r="BS4" s="90"/>
      <c r="BT4" s="90"/>
      <c r="BU4" s="90"/>
      <c r="BV4" s="91"/>
      <c r="BW4" s="91"/>
      <c r="BX4" s="91"/>
      <c r="BY4" s="91"/>
      <c r="BZ4" s="91"/>
      <c r="CA4" s="91"/>
      <c r="CB4" s="91"/>
      <c r="CC4" s="91"/>
      <c r="CD4" s="91"/>
      <c r="CE4" s="91"/>
      <c r="CF4" s="91"/>
      <c r="CG4" s="91"/>
      <c r="CH4" s="91"/>
      <c r="CI4" s="91"/>
      <c r="CJ4" s="91"/>
      <c r="CK4" s="91"/>
      <c r="CL4" s="91"/>
      <c r="CM4" s="91"/>
      <c r="CN4" s="91"/>
    </row>
    <row r="5" spans="1:92" s="88" customFormat="1">
      <c r="A5" s="94" t="s">
        <v>408</v>
      </c>
      <c r="B5" s="93" t="s">
        <v>337</v>
      </c>
      <c r="C5" s="93" t="s">
        <v>409</v>
      </c>
      <c r="BV5" s="91"/>
      <c r="BW5" s="91"/>
      <c r="BX5" s="91"/>
      <c r="BY5" s="91"/>
      <c r="BZ5" s="91"/>
      <c r="CA5" s="91"/>
      <c r="CB5" s="91"/>
      <c r="CC5" s="91"/>
      <c r="CD5" s="91"/>
      <c r="CE5" s="91"/>
      <c r="CF5" s="91"/>
      <c r="CG5" s="91"/>
      <c r="CH5" s="91"/>
      <c r="CI5" s="91"/>
      <c r="CJ5" s="91"/>
      <c r="CK5" s="91"/>
      <c r="CL5" s="91"/>
      <c r="CM5" s="91"/>
      <c r="CN5" s="91"/>
    </row>
    <row r="6" spans="1:92">
      <c r="A6" s="95">
        <v>1</v>
      </c>
      <c r="B6" s="96" t="s">
        <v>337</v>
      </c>
      <c r="C6" s="97" t="s">
        <v>410</v>
      </c>
      <c r="D6" s="97"/>
      <c r="E6" s="97"/>
      <c r="F6" s="97"/>
      <c r="G6" s="97"/>
      <c r="H6" s="97"/>
      <c r="I6" s="97"/>
      <c r="J6" s="97"/>
      <c r="K6" s="97"/>
      <c r="L6" s="97"/>
      <c r="M6" s="97"/>
      <c r="N6" s="97"/>
      <c r="O6" s="97"/>
      <c r="P6" s="97"/>
      <c r="Q6" s="97"/>
      <c r="R6" s="97"/>
      <c r="S6" s="97"/>
      <c r="T6" s="765"/>
      <c r="U6" s="765"/>
      <c r="W6" s="766">
        <v>42277</v>
      </c>
      <c r="X6" s="767"/>
      <c r="Y6" s="767"/>
      <c r="Z6" s="767"/>
      <c r="AA6" s="767"/>
      <c r="AB6" s="767"/>
      <c r="AC6" s="97"/>
      <c r="AD6" s="805">
        <v>42005</v>
      </c>
      <c r="AE6" s="805"/>
      <c r="AF6" s="805"/>
      <c r="AG6" s="805"/>
      <c r="AH6" s="805"/>
      <c r="AI6" s="805"/>
      <c r="AK6" s="97" t="s">
        <v>412</v>
      </c>
      <c r="AL6" s="97"/>
      <c r="AM6" s="97"/>
      <c r="AN6" s="97"/>
      <c r="AO6" s="97"/>
      <c r="AP6" s="97"/>
      <c r="AQ6" s="97"/>
      <c r="AR6" s="97"/>
      <c r="AS6" s="97"/>
      <c r="AT6" s="97"/>
      <c r="AU6" s="97"/>
      <c r="AV6" s="97"/>
      <c r="AW6" s="97"/>
      <c r="AX6" s="97"/>
      <c r="AY6" s="97"/>
      <c r="AZ6" s="97"/>
      <c r="BA6" s="97"/>
      <c r="BB6" s="97"/>
    </row>
    <row r="7" spans="1:92">
      <c r="C7" s="104"/>
      <c r="D7" s="104"/>
      <c r="E7" s="104"/>
      <c r="F7" s="104"/>
      <c r="G7" s="104"/>
      <c r="H7" s="104"/>
      <c r="I7" s="104"/>
      <c r="J7" s="104"/>
      <c r="K7" s="104"/>
      <c r="L7" s="104"/>
      <c r="M7" s="104"/>
      <c r="N7" s="104"/>
      <c r="O7" s="104"/>
      <c r="P7" s="104"/>
      <c r="Q7" s="104"/>
      <c r="R7" s="104"/>
      <c r="S7" s="104"/>
      <c r="T7" s="105"/>
      <c r="U7" s="105"/>
      <c r="W7" s="767" t="s">
        <v>341</v>
      </c>
      <c r="X7" s="806"/>
      <c r="Y7" s="806"/>
      <c r="Z7" s="806"/>
      <c r="AA7" s="806"/>
      <c r="AB7" s="806"/>
      <c r="AC7" s="106"/>
      <c r="AD7" s="766" t="s">
        <v>341</v>
      </c>
      <c r="AE7" s="806"/>
      <c r="AF7" s="806"/>
      <c r="AG7" s="806"/>
      <c r="AH7" s="806"/>
      <c r="AI7" s="806"/>
      <c r="AK7" s="104"/>
      <c r="AL7" s="104"/>
      <c r="AM7" s="104"/>
      <c r="AN7" s="104"/>
      <c r="AO7" s="104"/>
      <c r="AP7" s="104"/>
      <c r="AQ7" s="104"/>
      <c r="AR7" s="104"/>
      <c r="AS7" s="104"/>
      <c r="AT7" s="104"/>
      <c r="AU7" s="104"/>
      <c r="AV7" s="104"/>
      <c r="AW7" s="104"/>
      <c r="AX7" s="104"/>
      <c r="AY7" s="104"/>
      <c r="AZ7" s="104"/>
      <c r="BA7" s="104"/>
      <c r="BB7" s="104"/>
      <c r="BE7" s="107"/>
      <c r="BF7" s="107"/>
      <c r="BG7" s="107"/>
      <c r="BH7" s="107"/>
      <c r="BI7" s="107"/>
      <c r="BJ7" s="107"/>
      <c r="BL7" s="107"/>
      <c r="BM7" s="107"/>
      <c r="BN7" s="107"/>
      <c r="BO7" s="107"/>
      <c r="BP7" s="107"/>
      <c r="BQ7" s="107"/>
      <c r="BR7" s="107"/>
    </row>
    <row r="8" spans="1:92">
      <c r="C8" s="108" t="s">
        <v>342</v>
      </c>
      <c r="D8" s="96"/>
      <c r="E8" s="96"/>
      <c r="F8" s="96"/>
      <c r="G8" s="96"/>
      <c r="H8" s="96"/>
      <c r="I8" s="96"/>
      <c r="J8" s="96"/>
      <c r="K8" s="96"/>
      <c r="L8" s="96"/>
      <c r="M8" s="96"/>
      <c r="N8" s="96"/>
      <c r="O8" s="96"/>
      <c r="P8" s="96"/>
      <c r="Q8" s="96"/>
      <c r="R8" s="96"/>
      <c r="S8" s="96"/>
      <c r="T8" s="765"/>
      <c r="U8" s="765"/>
      <c r="W8" s="807">
        <v>885737646</v>
      </c>
      <c r="X8" s="807"/>
      <c r="Y8" s="807"/>
      <c r="Z8" s="807"/>
      <c r="AA8" s="807"/>
      <c r="AB8" s="807"/>
      <c r="AC8" s="75"/>
      <c r="AD8" s="807">
        <v>832901</v>
      </c>
      <c r="AE8" s="807"/>
      <c r="AF8" s="807"/>
      <c r="AG8" s="807"/>
      <c r="AH8" s="807"/>
      <c r="AI8" s="807"/>
      <c r="AK8" s="108" t="s">
        <v>413</v>
      </c>
      <c r="AL8" s="96"/>
      <c r="AM8" s="96"/>
      <c r="AN8" s="96"/>
      <c r="AO8" s="96"/>
      <c r="AP8" s="96"/>
      <c r="AQ8" s="96"/>
      <c r="AR8" s="96"/>
      <c r="AS8" s="96"/>
      <c r="AT8" s="96"/>
      <c r="AU8" s="96"/>
      <c r="AV8" s="96"/>
      <c r="AW8" s="96"/>
      <c r="AX8" s="96"/>
      <c r="AY8" s="96"/>
      <c r="AZ8" s="96"/>
      <c r="BA8" s="96"/>
      <c r="BB8" s="96"/>
      <c r="BE8" s="786"/>
      <c r="BF8" s="786"/>
      <c r="BG8" s="786"/>
      <c r="BH8" s="786"/>
      <c r="BI8" s="786"/>
      <c r="BJ8" s="786"/>
      <c r="BL8" s="786"/>
      <c r="BM8" s="786"/>
      <c r="BN8" s="786"/>
      <c r="BO8" s="786"/>
      <c r="BP8" s="786"/>
      <c r="BQ8" s="786"/>
      <c r="BR8" s="109"/>
    </row>
    <row r="9" spans="1:92">
      <c r="C9" s="108" t="s">
        <v>414</v>
      </c>
      <c r="D9" s="96"/>
      <c r="E9" s="96"/>
      <c r="F9" s="96"/>
      <c r="G9" s="96"/>
      <c r="H9" s="96"/>
      <c r="I9" s="96"/>
      <c r="J9" s="96"/>
      <c r="K9" s="96"/>
      <c r="L9" s="96"/>
      <c r="M9" s="96"/>
      <c r="N9" s="96"/>
      <c r="O9" s="96"/>
      <c r="P9" s="96"/>
      <c r="Q9" s="96"/>
      <c r="R9" s="96"/>
      <c r="S9" s="96"/>
      <c r="T9" s="765"/>
      <c r="U9" s="765"/>
      <c r="W9" s="771">
        <v>75725332901</v>
      </c>
      <c r="X9" s="771"/>
      <c r="Y9" s="771"/>
      <c r="Z9" s="771"/>
      <c r="AA9" s="771"/>
      <c r="AB9" s="771"/>
      <c r="AC9" s="75"/>
      <c r="AD9" s="771">
        <v>43212293068</v>
      </c>
      <c r="AE9" s="771"/>
      <c r="AF9" s="771"/>
      <c r="AG9" s="771"/>
      <c r="AH9" s="771"/>
      <c r="AI9" s="771"/>
      <c r="AK9" s="108" t="s">
        <v>415</v>
      </c>
      <c r="AL9" s="96"/>
      <c r="AM9" s="96"/>
      <c r="AN9" s="96"/>
      <c r="AO9" s="96"/>
      <c r="AP9" s="96"/>
      <c r="AQ9" s="96"/>
      <c r="AR9" s="96"/>
      <c r="AS9" s="96"/>
      <c r="AT9" s="96"/>
      <c r="AU9" s="96"/>
      <c r="AV9" s="96"/>
      <c r="AW9" s="96"/>
      <c r="AX9" s="96"/>
      <c r="AY9" s="96"/>
      <c r="AZ9" s="96"/>
      <c r="BA9" s="96"/>
      <c r="BB9" s="96"/>
      <c r="BE9" s="772" t="e">
        <v>#REF!</v>
      </c>
      <c r="BF9" s="772"/>
      <c r="BG9" s="772"/>
      <c r="BH9" s="772"/>
      <c r="BI9" s="772"/>
      <c r="BJ9" s="772"/>
      <c r="BL9" s="772" t="e">
        <v>#REF!</v>
      </c>
      <c r="BM9" s="772"/>
      <c r="BN9" s="772"/>
      <c r="BO9" s="772"/>
      <c r="BP9" s="772"/>
      <c r="BQ9" s="772"/>
      <c r="BR9" s="110"/>
    </row>
    <row r="10" spans="1:92">
      <c r="C10" s="79" t="s">
        <v>215</v>
      </c>
      <c r="D10" s="96"/>
      <c r="E10" s="96"/>
      <c r="F10" s="96"/>
      <c r="G10" s="96"/>
      <c r="H10" s="96"/>
      <c r="I10" s="96"/>
      <c r="J10" s="96"/>
      <c r="K10" s="96"/>
      <c r="L10" s="96"/>
      <c r="M10" s="96"/>
      <c r="N10" s="96"/>
      <c r="O10" s="96"/>
      <c r="P10" s="96"/>
      <c r="Q10" s="96"/>
      <c r="R10" s="96"/>
      <c r="S10" s="96"/>
      <c r="T10" s="105"/>
      <c r="U10" s="105"/>
      <c r="W10" s="771"/>
      <c r="X10" s="771"/>
      <c r="Y10" s="771"/>
      <c r="Z10" s="771"/>
      <c r="AA10" s="771"/>
      <c r="AB10" s="771"/>
      <c r="AC10" s="75"/>
      <c r="AD10" s="771"/>
      <c r="AE10" s="771"/>
      <c r="AF10" s="771"/>
      <c r="AG10" s="771"/>
      <c r="AH10" s="771"/>
      <c r="AI10" s="771"/>
      <c r="AK10" s="108"/>
      <c r="AL10" s="96"/>
      <c r="AM10" s="96"/>
      <c r="AN10" s="96"/>
      <c r="AO10" s="96"/>
      <c r="AP10" s="96"/>
      <c r="AQ10" s="96"/>
      <c r="AR10" s="96"/>
      <c r="AS10" s="96"/>
      <c r="AT10" s="96"/>
      <c r="AU10" s="96"/>
      <c r="AV10" s="96"/>
      <c r="AW10" s="96"/>
      <c r="AX10" s="96"/>
      <c r="AY10" s="96"/>
      <c r="AZ10" s="96"/>
      <c r="BA10" s="96"/>
      <c r="BB10" s="96"/>
      <c r="BE10" s="110"/>
      <c r="BF10" s="110"/>
      <c r="BG10" s="110"/>
      <c r="BH10" s="110"/>
      <c r="BI10" s="110"/>
      <c r="BJ10" s="110"/>
      <c r="BL10" s="110"/>
      <c r="BM10" s="110"/>
      <c r="BN10" s="110"/>
      <c r="BO10" s="110"/>
      <c r="BP10" s="110"/>
      <c r="BQ10" s="110"/>
      <c r="BR10" s="110"/>
    </row>
    <row r="11" spans="1:92" s="114" customFormat="1">
      <c r="A11" s="111"/>
      <c r="B11" s="112"/>
      <c r="C11" s="78" t="s">
        <v>403</v>
      </c>
      <c r="D11" s="112"/>
      <c r="E11" s="112"/>
      <c r="F11" s="112"/>
      <c r="G11" s="112"/>
      <c r="H11" s="112"/>
      <c r="I11" s="112"/>
      <c r="J11" s="112"/>
      <c r="K11" s="112"/>
      <c r="L11" s="112"/>
      <c r="M11" s="112"/>
      <c r="N11" s="112"/>
      <c r="O11" s="112"/>
      <c r="P11" s="112"/>
      <c r="Q11" s="112"/>
      <c r="R11" s="112"/>
      <c r="S11" s="112"/>
      <c r="T11" s="113"/>
      <c r="U11" s="113"/>
      <c r="W11" s="792">
        <v>47636636326</v>
      </c>
      <c r="X11" s="792"/>
      <c r="Y11" s="792"/>
      <c r="Z11" s="792"/>
      <c r="AA11" s="792"/>
      <c r="AB11" s="792"/>
      <c r="AC11" s="76"/>
      <c r="AD11" s="792">
        <v>12055144210</v>
      </c>
      <c r="AE11" s="792"/>
      <c r="AF11" s="792"/>
      <c r="AG11" s="792"/>
      <c r="AH11" s="792"/>
      <c r="AI11" s="792"/>
      <c r="AJ11" s="115"/>
      <c r="AK11" s="116"/>
      <c r="AL11" s="112"/>
      <c r="AM11" s="112"/>
      <c r="AN11" s="112"/>
      <c r="AO11" s="112"/>
      <c r="AP11" s="112"/>
      <c r="AQ11" s="112"/>
      <c r="AR11" s="112"/>
      <c r="AS11" s="112"/>
      <c r="AT11" s="112"/>
      <c r="AU11" s="112"/>
      <c r="AV11" s="112"/>
      <c r="AW11" s="112"/>
      <c r="AX11" s="112"/>
      <c r="AY11" s="112"/>
      <c r="AZ11" s="112"/>
      <c r="BA11" s="112"/>
      <c r="BB11" s="112"/>
      <c r="BE11" s="117"/>
      <c r="BF11" s="117"/>
      <c r="BG11" s="117"/>
      <c r="BH11" s="117"/>
      <c r="BI11" s="117"/>
      <c r="BJ11" s="117"/>
      <c r="BL11" s="117"/>
      <c r="BM11" s="117"/>
      <c r="BN11" s="117"/>
      <c r="BO11" s="117"/>
      <c r="BP11" s="117"/>
      <c r="BQ11" s="117"/>
      <c r="BR11" s="117"/>
      <c r="BS11" s="118">
        <v>46920013439</v>
      </c>
      <c r="BT11" s="119"/>
      <c r="BU11" s="119"/>
      <c r="BV11" s="120"/>
      <c r="BW11" s="120"/>
      <c r="BX11" s="120"/>
      <c r="BY11" s="120"/>
      <c r="BZ11" s="120"/>
      <c r="CA11" s="120"/>
      <c r="CB11" s="120"/>
      <c r="CC11" s="120"/>
      <c r="CD11" s="120"/>
      <c r="CE11" s="120"/>
      <c r="CF11" s="120"/>
      <c r="CG11" s="120"/>
      <c r="CH11" s="120"/>
      <c r="CI11" s="120"/>
      <c r="CJ11" s="120"/>
      <c r="CK11" s="120"/>
      <c r="CL11" s="120"/>
      <c r="CM11" s="120"/>
      <c r="CN11" s="120"/>
    </row>
    <row r="12" spans="1:92" s="114" customFormat="1">
      <c r="A12" s="111"/>
      <c r="B12" s="112"/>
      <c r="C12" s="78" t="s">
        <v>404</v>
      </c>
      <c r="D12" s="112"/>
      <c r="E12" s="112"/>
      <c r="F12" s="112"/>
      <c r="G12" s="112"/>
      <c r="H12" s="112"/>
      <c r="I12" s="112"/>
      <c r="J12" s="112"/>
      <c r="K12" s="112"/>
      <c r="L12" s="112"/>
      <c r="M12" s="112"/>
      <c r="N12" s="112"/>
      <c r="O12" s="112"/>
      <c r="P12" s="112"/>
      <c r="Q12" s="112"/>
      <c r="R12" s="112"/>
      <c r="S12" s="112"/>
      <c r="T12" s="113"/>
      <c r="U12" s="113"/>
      <c r="W12" s="792">
        <v>28088696575</v>
      </c>
      <c r="X12" s="792"/>
      <c r="Y12" s="792"/>
      <c r="Z12" s="792"/>
      <c r="AA12" s="792"/>
      <c r="AB12" s="792"/>
      <c r="AC12" s="76"/>
      <c r="AD12" s="792">
        <v>31157148858</v>
      </c>
      <c r="AE12" s="792"/>
      <c r="AF12" s="792"/>
      <c r="AG12" s="792"/>
      <c r="AH12" s="792"/>
      <c r="AI12" s="792"/>
      <c r="AJ12" s="115"/>
      <c r="AK12" s="116"/>
      <c r="AL12" s="112"/>
      <c r="AM12" s="112"/>
      <c r="AN12" s="112"/>
      <c r="AO12" s="112"/>
      <c r="AP12" s="112"/>
      <c r="AQ12" s="112"/>
      <c r="AR12" s="112"/>
      <c r="AS12" s="112"/>
      <c r="AT12" s="112"/>
      <c r="AU12" s="112"/>
      <c r="AV12" s="112"/>
      <c r="AW12" s="112"/>
      <c r="AX12" s="112"/>
      <c r="AY12" s="112"/>
      <c r="AZ12" s="112"/>
      <c r="BA12" s="112"/>
      <c r="BB12" s="112"/>
      <c r="BE12" s="117"/>
      <c r="BF12" s="117"/>
      <c r="BG12" s="117"/>
      <c r="BH12" s="117"/>
      <c r="BI12" s="117"/>
      <c r="BJ12" s="117"/>
      <c r="BL12" s="117"/>
      <c r="BM12" s="117"/>
      <c r="BN12" s="117"/>
      <c r="BO12" s="117"/>
      <c r="BP12" s="117"/>
      <c r="BQ12" s="117"/>
      <c r="BR12" s="117"/>
      <c r="BS12" s="119"/>
      <c r="BT12" s="119"/>
      <c r="BU12" s="119"/>
      <c r="BV12" s="120"/>
      <c r="BW12" s="120"/>
      <c r="BX12" s="120"/>
      <c r="BY12" s="120"/>
      <c r="BZ12" s="120"/>
      <c r="CA12" s="120"/>
      <c r="CB12" s="120"/>
      <c r="CC12" s="120"/>
      <c r="CD12" s="120"/>
      <c r="CE12" s="120"/>
      <c r="CF12" s="120"/>
      <c r="CG12" s="120"/>
      <c r="CH12" s="120"/>
      <c r="CI12" s="120"/>
      <c r="CJ12" s="120"/>
      <c r="CK12" s="120"/>
      <c r="CL12" s="120"/>
      <c r="CM12" s="120"/>
      <c r="CN12" s="120"/>
    </row>
    <row r="13" spans="1:92">
      <c r="C13" s="98" t="s">
        <v>344</v>
      </c>
      <c r="T13" s="765"/>
      <c r="U13" s="765"/>
      <c r="W13" s="771" t="s">
        <v>416</v>
      </c>
      <c r="X13" s="771"/>
      <c r="Y13" s="771"/>
      <c r="Z13" s="771"/>
      <c r="AA13" s="771"/>
      <c r="AB13" s="771"/>
      <c r="AC13" s="75"/>
      <c r="AD13" s="771" t="s">
        <v>416</v>
      </c>
      <c r="AE13" s="771"/>
      <c r="AF13" s="771"/>
      <c r="AG13" s="771"/>
      <c r="AH13" s="771"/>
      <c r="AI13" s="771"/>
      <c r="AK13" s="98" t="s">
        <v>345</v>
      </c>
      <c r="BE13" s="772"/>
      <c r="BF13" s="772"/>
      <c r="BG13" s="772"/>
      <c r="BH13" s="772"/>
      <c r="BI13" s="772"/>
      <c r="BJ13" s="772"/>
      <c r="BL13" s="772"/>
      <c r="BM13" s="772"/>
      <c r="BN13" s="772"/>
      <c r="BO13" s="772"/>
      <c r="BP13" s="772"/>
      <c r="BQ13" s="772"/>
      <c r="BR13" s="110"/>
    </row>
    <row r="14" spans="1:92" ht="15.75" thickBot="1">
      <c r="C14" s="762" t="s">
        <v>346</v>
      </c>
      <c r="D14" s="762"/>
      <c r="E14" s="762"/>
      <c r="F14" s="762"/>
      <c r="G14" s="762"/>
      <c r="H14" s="762"/>
      <c r="I14" s="762"/>
      <c r="J14" s="762"/>
      <c r="K14" s="762"/>
      <c r="L14" s="762"/>
      <c r="M14" s="762"/>
      <c r="N14" s="762"/>
      <c r="O14" s="762"/>
      <c r="P14" s="762"/>
      <c r="Q14" s="762"/>
      <c r="R14" s="762"/>
      <c r="S14" s="762"/>
      <c r="T14" s="121"/>
      <c r="U14" s="100"/>
      <c r="W14" s="763">
        <f>+W8+W9</f>
        <v>76611070547</v>
      </c>
      <c r="X14" s="763"/>
      <c r="Y14" s="763"/>
      <c r="Z14" s="763"/>
      <c r="AA14" s="763"/>
      <c r="AB14" s="763"/>
      <c r="AC14" s="75"/>
      <c r="AD14" s="763">
        <v>43213125969</v>
      </c>
      <c r="AE14" s="763"/>
      <c r="AF14" s="763"/>
      <c r="AG14" s="763"/>
      <c r="AH14" s="763"/>
      <c r="AI14" s="763"/>
      <c r="AK14" s="96" t="s">
        <v>347</v>
      </c>
      <c r="AL14" s="96"/>
      <c r="AM14" s="96"/>
      <c r="AN14" s="96"/>
      <c r="AO14" s="96"/>
      <c r="AP14" s="96"/>
      <c r="AQ14" s="96"/>
      <c r="AR14" s="96"/>
      <c r="AS14" s="96"/>
      <c r="AT14" s="96"/>
      <c r="AU14" s="96"/>
      <c r="AV14" s="96"/>
      <c r="AW14" s="96"/>
      <c r="AX14" s="96"/>
      <c r="AY14" s="96"/>
      <c r="AZ14" s="96"/>
      <c r="BA14" s="96"/>
      <c r="BB14" s="96"/>
      <c r="BE14" s="764">
        <v>0</v>
      </c>
      <c r="BF14" s="764"/>
      <c r="BG14" s="764"/>
      <c r="BH14" s="764"/>
      <c r="BI14" s="764"/>
      <c r="BJ14" s="764"/>
      <c r="BL14" s="764">
        <v>0</v>
      </c>
      <c r="BM14" s="764"/>
      <c r="BN14" s="764"/>
      <c r="BO14" s="764"/>
      <c r="BP14" s="764"/>
      <c r="BQ14" s="764"/>
      <c r="BR14" s="122"/>
      <c r="BS14" s="123">
        <v>88242952289</v>
      </c>
      <c r="BT14" s="123">
        <v>43213125969</v>
      </c>
    </row>
    <row r="15" spans="1:92" ht="15.75" thickTop="1">
      <c r="C15" s="94"/>
      <c r="D15" s="94"/>
      <c r="E15" s="94"/>
      <c r="F15" s="94"/>
      <c r="G15" s="94"/>
      <c r="H15" s="94"/>
      <c r="I15" s="94"/>
      <c r="J15" s="94"/>
      <c r="K15" s="94"/>
      <c r="L15" s="94"/>
      <c r="M15" s="94"/>
      <c r="N15" s="94"/>
      <c r="O15" s="94"/>
      <c r="P15" s="94"/>
      <c r="Q15" s="94"/>
      <c r="R15" s="94"/>
      <c r="S15" s="94"/>
      <c r="T15" s="121"/>
      <c r="U15" s="100"/>
      <c r="W15" s="124"/>
      <c r="X15" s="124"/>
      <c r="Y15" s="124"/>
      <c r="Z15" s="124"/>
      <c r="AA15" s="124"/>
      <c r="AB15" s="124"/>
      <c r="AC15" s="75"/>
      <c r="AD15" s="124"/>
      <c r="AE15" s="124"/>
      <c r="AF15" s="124"/>
      <c r="AG15" s="124"/>
      <c r="AH15" s="124"/>
      <c r="AI15" s="124"/>
      <c r="AK15" s="96"/>
      <c r="AL15" s="96"/>
      <c r="AM15" s="96"/>
      <c r="AN15" s="96"/>
      <c r="AO15" s="96"/>
      <c r="AP15" s="96"/>
      <c r="AQ15" s="96"/>
      <c r="AR15" s="96"/>
      <c r="AS15" s="96"/>
      <c r="AT15" s="96"/>
      <c r="AU15" s="96"/>
      <c r="AV15" s="96"/>
      <c r="AW15" s="96"/>
      <c r="AX15" s="96"/>
      <c r="AY15" s="96"/>
      <c r="AZ15" s="96"/>
      <c r="BA15" s="96"/>
      <c r="BB15" s="96"/>
      <c r="BE15" s="122"/>
      <c r="BF15" s="122"/>
      <c r="BG15" s="122"/>
      <c r="BH15" s="122"/>
      <c r="BI15" s="122"/>
      <c r="BJ15" s="122"/>
      <c r="BL15" s="122"/>
      <c r="BM15" s="122"/>
      <c r="BN15" s="122"/>
      <c r="BO15" s="122"/>
      <c r="BP15" s="122"/>
      <c r="BQ15" s="122"/>
      <c r="BR15" s="122"/>
      <c r="BS15" s="123"/>
      <c r="BT15" s="123"/>
    </row>
    <row r="16" spans="1:92">
      <c r="A16" s="125">
        <v>2</v>
      </c>
      <c r="B16" s="96" t="s">
        <v>337</v>
      </c>
      <c r="C16" s="97" t="s">
        <v>417</v>
      </c>
      <c r="D16" s="97"/>
      <c r="E16" s="97"/>
      <c r="F16" s="97"/>
      <c r="G16" s="97"/>
      <c r="H16" s="97"/>
      <c r="I16" s="97"/>
      <c r="J16" s="97"/>
      <c r="K16" s="97"/>
      <c r="L16" s="97"/>
      <c r="M16" s="97"/>
      <c r="N16" s="97"/>
      <c r="O16" s="97"/>
      <c r="P16" s="97"/>
      <c r="Q16" s="97"/>
      <c r="R16" s="97"/>
      <c r="S16" s="97"/>
      <c r="T16" s="765"/>
      <c r="U16" s="765"/>
      <c r="W16" s="766" t="s">
        <v>7</v>
      </c>
      <c r="X16" s="767"/>
      <c r="Y16" s="767"/>
      <c r="Z16" s="767"/>
      <c r="AA16" s="767"/>
      <c r="AB16" s="767"/>
      <c r="AC16" s="97"/>
      <c r="AD16" s="766" t="s">
        <v>411</v>
      </c>
      <c r="AE16" s="767"/>
      <c r="AF16" s="767"/>
      <c r="AG16" s="767"/>
      <c r="AH16" s="767"/>
      <c r="AI16" s="767"/>
      <c r="AK16" s="97" t="s">
        <v>358</v>
      </c>
      <c r="AL16" s="97"/>
      <c r="AM16" s="97"/>
      <c r="AN16" s="97"/>
      <c r="AO16" s="97"/>
      <c r="AP16" s="97"/>
      <c r="AQ16" s="97"/>
      <c r="AR16" s="97"/>
      <c r="AS16" s="97"/>
      <c r="AT16" s="97"/>
      <c r="AU16" s="97"/>
      <c r="AV16" s="97"/>
      <c r="AW16" s="97"/>
      <c r="AX16" s="97"/>
      <c r="AY16" s="97"/>
      <c r="AZ16" s="97"/>
      <c r="BA16" s="97"/>
      <c r="BB16" s="97"/>
      <c r="BS16" s="126">
        <v>0</v>
      </c>
      <c r="BT16" s="126">
        <v>0</v>
      </c>
    </row>
    <row r="17" spans="1:92">
      <c r="C17" s="104"/>
      <c r="D17" s="104"/>
      <c r="E17" s="104"/>
      <c r="F17" s="104"/>
      <c r="G17" s="104"/>
      <c r="H17" s="104"/>
      <c r="I17" s="104"/>
      <c r="J17" s="104"/>
      <c r="K17" s="104"/>
      <c r="L17" s="104"/>
      <c r="M17" s="104"/>
      <c r="N17" s="104"/>
      <c r="O17" s="104"/>
      <c r="P17" s="104"/>
      <c r="Q17" s="104"/>
      <c r="R17" s="104"/>
      <c r="S17" s="104"/>
      <c r="T17" s="105"/>
      <c r="U17" s="105"/>
      <c r="W17" s="768" t="s">
        <v>341</v>
      </c>
      <c r="X17" s="769"/>
      <c r="Y17" s="769"/>
      <c r="Z17" s="769"/>
      <c r="AA17" s="769"/>
      <c r="AB17" s="769"/>
      <c r="AC17" s="127"/>
      <c r="AD17" s="770" t="s">
        <v>341</v>
      </c>
      <c r="AE17" s="769"/>
      <c r="AF17" s="769"/>
      <c r="AG17" s="769"/>
      <c r="AH17" s="769"/>
      <c r="AI17" s="769"/>
      <c r="AK17" s="104"/>
      <c r="AL17" s="104"/>
      <c r="AM17" s="104"/>
      <c r="AN17" s="104"/>
      <c r="AO17" s="104"/>
      <c r="AP17" s="104"/>
      <c r="AQ17" s="104"/>
      <c r="AR17" s="104"/>
      <c r="AS17" s="104"/>
      <c r="AT17" s="104"/>
      <c r="AU17" s="104"/>
      <c r="AV17" s="104"/>
      <c r="AW17" s="104"/>
      <c r="AX17" s="104"/>
      <c r="AY17" s="104"/>
      <c r="AZ17" s="104"/>
      <c r="BA17" s="104"/>
      <c r="BB17" s="104"/>
      <c r="BE17" s="107"/>
      <c r="BF17" s="107"/>
      <c r="BG17" s="107"/>
      <c r="BH17" s="107"/>
      <c r="BI17" s="107"/>
      <c r="BJ17" s="107"/>
      <c r="BL17" s="107"/>
      <c r="BM17" s="107"/>
      <c r="BN17" s="107"/>
      <c r="BO17" s="107"/>
      <c r="BP17" s="107"/>
      <c r="BQ17" s="107"/>
      <c r="BR17" s="107"/>
    </row>
    <row r="18" spans="1:92">
      <c r="B18" s="128" t="s">
        <v>338</v>
      </c>
      <c r="C18" s="108" t="s">
        <v>359</v>
      </c>
      <c r="D18" s="96"/>
      <c r="E18" s="96"/>
      <c r="F18" s="96"/>
      <c r="G18" s="96"/>
      <c r="H18" s="96"/>
      <c r="I18" s="96"/>
      <c r="J18" s="96"/>
      <c r="K18" s="96"/>
      <c r="L18" s="96"/>
      <c r="M18" s="96"/>
      <c r="N18" s="96"/>
      <c r="O18" s="96"/>
      <c r="P18" s="96"/>
      <c r="Q18" s="96"/>
      <c r="R18" s="96"/>
      <c r="S18" s="96"/>
      <c r="T18" s="765"/>
      <c r="U18" s="765"/>
      <c r="W18" s="771">
        <v>0</v>
      </c>
      <c r="X18" s="771"/>
      <c r="Y18" s="771"/>
      <c r="Z18" s="771"/>
      <c r="AA18" s="771"/>
      <c r="AB18" s="771"/>
      <c r="AC18" s="75"/>
      <c r="AD18" s="771">
        <v>0</v>
      </c>
      <c r="AE18" s="771"/>
      <c r="AF18" s="771"/>
      <c r="AG18" s="771"/>
      <c r="AH18" s="771"/>
      <c r="AI18" s="771"/>
      <c r="AK18" s="108" t="s">
        <v>418</v>
      </c>
      <c r="AL18" s="96"/>
      <c r="AM18" s="96"/>
      <c r="AN18" s="96"/>
      <c r="AO18" s="96"/>
      <c r="AP18" s="96"/>
      <c r="AQ18" s="96"/>
      <c r="AR18" s="96"/>
      <c r="AS18" s="96"/>
      <c r="AT18" s="96"/>
      <c r="AU18" s="96"/>
      <c r="AV18" s="96"/>
      <c r="AW18" s="96"/>
      <c r="AX18" s="96"/>
      <c r="AY18" s="96"/>
      <c r="AZ18" s="96"/>
      <c r="BA18" s="96"/>
      <c r="BB18" s="96"/>
      <c r="BE18" s="772"/>
      <c r="BF18" s="772"/>
      <c r="BG18" s="772"/>
      <c r="BH18" s="772"/>
      <c r="BI18" s="772"/>
      <c r="BJ18" s="772"/>
      <c r="BL18" s="772"/>
      <c r="BM18" s="772"/>
      <c r="BN18" s="772"/>
      <c r="BO18" s="772"/>
      <c r="BP18" s="772"/>
      <c r="BQ18" s="772"/>
      <c r="BR18" s="110"/>
    </row>
    <row r="19" spans="1:92">
      <c r="B19" s="128" t="s">
        <v>338</v>
      </c>
      <c r="C19" s="108" t="s">
        <v>360</v>
      </c>
      <c r="D19" s="96"/>
      <c r="E19" s="96"/>
      <c r="F19" s="96"/>
      <c r="G19" s="96"/>
      <c r="H19" s="96"/>
      <c r="I19" s="96"/>
      <c r="J19" s="96"/>
      <c r="K19" s="96"/>
      <c r="L19" s="96"/>
      <c r="M19" s="96"/>
      <c r="N19" s="96"/>
      <c r="O19" s="96"/>
      <c r="P19" s="96"/>
      <c r="Q19" s="96"/>
      <c r="R19" s="96"/>
      <c r="S19" s="96"/>
      <c r="T19" s="765"/>
      <c r="U19" s="765"/>
      <c r="W19" s="771">
        <v>0</v>
      </c>
      <c r="X19" s="771"/>
      <c r="Y19" s="771"/>
      <c r="Z19" s="771"/>
      <c r="AA19" s="771"/>
      <c r="AB19" s="771"/>
      <c r="AC19" s="75"/>
      <c r="AD19" s="771">
        <v>0</v>
      </c>
      <c r="AE19" s="771"/>
      <c r="AF19" s="771"/>
      <c r="AG19" s="771"/>
      <c r="AH19" s="771"/>
      <c r="AI19" s="771"/>
      <c r="AK19" s="108" t="s">
        <v>419</v>
      </c>
      <c r="AL19" s="96"/>
      <c r="AM19" s="96"/>
      <c r="AN19" s="96"/>
      <c r="AO19" s="96"/>
      <c r="AP19" s="96"/>
      <c r="AQ19" s="96"/>
      <c r="AR19" s="96"/>
      <c r="AS19" s="96"/>
      <c r="AT19" s="96"/>
      <c r="AU19" s="96"/>
      <c r="AV19" s="96"/>
      <c r="AW19" s="96"/>
      <c r="AX19" s="96"/>
      <c r="AY19" s="96"/>
      <c r="AZ19" s="96"/>
      <c r="BA19" s="96"/>
      <c r="BB19" s="96"/>
      <c r="BE19" s="772"/>
      <c r="BF19" s="772"/>
      <c r="BG19" s="772"/>
      <c r="BH19" s="772"/>
      <c r="BI19" s="772"/>
      <c r="BJ19" s="772"/>
      <c r="BL19" s="772"/>
      <c r="BM19" s="772"/>
      <c r="BN19" s="772"/>
      <c r="BO19" s="772"/>
      <c r="BP19" s="772"/>
      <c r="BQ19" s="772"/>
      <c r="BR19" s="110"/>
    </row>
    <row r="20" spans="1:92" ht="15.75" thickBot="1">
      <c r="C20" s="762" t="s">
        <v>346</v>
      </c>
      <c r="D20" s="762"/>
      <c r="E20" s="762"/>
      <c r="F20" s="762"/>
      <c r="G20" s="762"/>
      <c r="H20" s="762"/>
      <c r="I20" s="762"/>
      <c r="J20" s="762"/>
      <c r="K20" s="762"/>
      <c r="L20" s="762"/>
      <c r="M20" s="762"/>
      <c r="N20" s="762"/>
      <c r="O20" s="762"/>
      <c r="P20" s="762"/>
      <c r="Q20" s="762"/>
      <c r="R20" s="762"/>
      <c r="S20" s="762"/>
      <c r="T20" s="765"/>
      <c r="U20" s="765"/>
      <c r="W20" s="763">
        <v>0</v>
      </c>
      <c r="X20" s="763"/>
      <c r="Y20" s="763"/>
      <c r="Z20" s="763"/>
      <c r="AA20" s="763"/>
      <c r="AB20" s="763"/>
      <c r="AC20" s="75"/>
      <c r="AD20" s="763">
        <v>0</v>
      </c>
      <c r="AE20" s="763"/>
      <c r="AF20" s="763"/>
      <c r="AG20" s="763"/>
      <c r="AH20" s="763"/>
      <c r="AI20" s="763"/>
      <c r="AK20" s="96" t="s">
        <v>420</v>
      </c>
      <c r="AL20" s="96"/>
      <c r="AM20" s="96"/>
      <c r="AN20" s="96"/>
      <c r="AO20" s="96"/>
      <c r="AP20" s="96"/>
      <c r="AQ20" s="96"/>
      <c r="AR20" s="96"/>
      <c r="AS20" s="96"/>
      <c r="AT20" s="96"/>
      <c r="AU20" s="96"/>
      <c r="AV20" s="96"/>
      <c r="AW20" s="96"/>
      <c r="AX20" s="96"/>
      <c r="AY20" s="96"/>
      <c r="AZ20" s="96"/>
      <c r="BA20" s="96"/>
      <c r="BB20" s="96"/>
      <c r="BE20" s="764">
        <v>0</v>
      </c>
      <c r="BF20" s="764"/>
      <c r="BG20" s="764"/>
      <c r="BH20" s="764"/>
      <c r="BI20" s="764"/>
      <c r="BJ20" s="764"/>
      <c r="BL20" s="764">
        <v>0</v>
      </c>
      <c r="BM20" s="764"/>
      <c r="BN20" s="764"/>
      <c r="BO20" s="764"/>
      <c r="BP20" s="764"/>
      <c r="BQ20" s="764"/>
      <c r="BR20" s="122"/>
      <c r="BS20" s="123" t="e">
        <v>#REF!</v>
      </c>
      <c r="BT20" s="123" t="e">
        <v>#REF!</v>
      </c>
    </row>
    <row r="21" spans="1:92" ht="15.75" thickTop="1">
      <c r="C21" s="94"/>
      <c r="D21" s="94"/>
      <c r="E21" s="94"/>
      <c r="F21" s="94"/>
      <c r="G21" s="94"/>
      <c r="H21" s="94"/>
      <c r="I21" s="94"/>
      <c r="J21" s="94"/>
      <c r="K21" s="94"/>
      <c r="L21" s="94"/>
      <c r="M21" s="94"/>
      <c r="N21" s="94"/>
      <c r="O21" s="94"/>
      <c r="P21" s="94"/>
      <c r="Q21" s="94"/>
      <c r="R21" s="94"/>
      <c r="S21" s="94"/>
      <c r="T21" s="105"/>
      <c r="U21" s="105"/>
      <c r="W21" s="124"/>
      <c r="X21" s="124"/>
      <c r="Y21" s="124"/>
      <c r="Z21" s="124"/>
      <c r="AA21" s="124"/>
      <c r="AB21" s="124"/>
      <c r="AC21" s="75"/>
      <c r="AD21" s="124"/>
      <c r="AE21" s="124"/>
      <c r="AF21" s="124"/>
      <c r="AG21" s="124"/>
      <c r="AH21" s="124"/>
      <c r="AI21" s="124"/>
      <c r="AK21" s="96"/>
      <c r="AL21" s="96"/>
      <c r="AM21" s="96"/>
      <c r="AN21" s="96"/>
      <c r="AO21" s="96"/>
      <c r="AP21" s="96"/>
      <c r="AQ21" s="96"/>
      <c r="AR21" s="96"/>
      <c r="AS21" s="96"/>
      <c r="AT21" s="96"/>
      <c r="AU21" s="96"/>
      <c r="AV21" s="96"/>
      <c r="AW21" s="96"/>
      <c r="AX21" s="96"/>
      <c r="AY21" s="96"/>
      <c r="AZ21" s="96"/>
      <c r="BA21" s="96"/>
      <c r="BB21" s="96"/>
      <c r="BE21" s="122"/>
      <c r="BF21" s="122"/>
      <c r="BG21" s="122"/>
      <c r="BH21" s="122"/>
      <c r="BI21" s="122"/>
      <c r="BJ21" s="122"/>
      <c r="BL21" s="122"/>
      <c r="BM21" s="122"/>
      <c r="BN21" s="122"/>
      <c r="BO21" s="122"/>
      <c r="BP21" s="122"/>
      <c r="BQ21" s="122"/>
      <c r="BR21" s="122"/>
      <c r="BS21" s="123"/>
      <c r="BT21" s="123"/>
    </row>
    <row r="22" spans="1:92">
      <c r="A22" s="103">
        <v>3</v>
      </c>
      <c r="C22" s="794" t="s">
        <v>421</v>
      </c>
      <c r="D22" s="794"/>
      <c r="E22" s="794"/>
      <c r="F22" s="794"/>
      <c r="G22" s="794"/>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K22" s="96"/>
      <c r="AL22" s="96"/>
      <c r="AM22" s="96"/>
      <c r="AN22" s="96"/>
      <c r="AO22" s="96"/>
      <c r="AP22" s="96"/>
      <c r="AQ22" s="96"/>
      <c r="AR22" s="96"/>
      <c r="AS22" s="96"/>
      <c r="AT22" s="96"/>
      <c r="AU22" s="96"/>
      <c r="AV22" s="96"/>
      <c r="AW22" s="96"/>
      <c r="AX22" s="96"/>
      <c r="AY22" s="96"/>
      <c r="AZ22" s="96"/>
      <c r="BA22" s="96"/>
      <c r="BB22" s="96"/>
      <c r="BE22" s="122"/>
      <c r="BF22" s="122"/>
      <c r="BG22" s="122"/>
      <c r="BH22" s="122"/>
      <c r="BI22" s="122"/>
      <c r="BJ22" s="122"/>
      <c r="BL22" s="122"/>
      <c r="BM22" s="122"/>
      <c r="BN22" s="122"/>
      <c r="BO22" s="122"/>
      <c r="BP22" s="122"/>
      <c r="BQ22" s="122"/>
      <c r="BR22" s="122"/>
      <c r="BS22" s="123">
        <v>0</v>
      </c>
      <c r="BT22" s="123">
        <v>0</v>
      </c>
    </row>
    <row r="23" spans="1:92">
      <c r="C23" s="94"/>
      <c r="D23" s="94"/>
      <c r="E23" s="94"/>
      <c r="F23" s="94"/>
      <c r="G23" s="94"/>
      <c r="H23" s="94"/>
      <c r="I23" s="94"/>
      <c r="J23" s="94"/>
      <c r="K23" s="94"/>
      <c r="L23" s="94"/>
      <c r="M23" s="94"/>
      <c r="N23" s="94"/>
      <c r="O23" s="94"/>
      <c r="P23" s="94"/>
      <c r="Q23" s="94"/>
      <c r="R23" s="94"/>
      <c r="S23" s="94"/>
      <c r="T23" s="121"/>
      <c r="U23" s="100"/>
      <c r="W23" s="808" t="s">
        <v>422</v>
      </c>
      <c r="X23" s="808"/>
      <c r="Y23" s="808"/>
      <c r="Z23" s="808"/>
      <c r="AA23" s="808"/>
      <c r="AB23" s="808"/>
      <c r="AC23" s="75"/>
      <c r="AD23" s="808" t="s">
        <v>423</v>
      </c>
      <c r="AE23" s="808"/>
      <c r="AF23" s="808"/>
      <c r="AG23" s="808"/>
      <c r="AH23" s="808"/>
      <c r="AI23" s="808"/>
      <c r="AK23" s="96"/>
      <c r="AL23" s="96"/>
      <c r="AM23" s="96"/>
      <c r="AN23" s="96"/>
      <c r="AO23" s="96"/>
      <c r="AP23" s="96"/>
      <c r="AQ23" s="96"/>
      <c r="AR23" s="96"/>
      <c r="AS23" s="96"/>
      <c r="AT23" s="96"/>
      <c r="AU23" s="96"/>
      <c r="AV23" s="96"/>
      <c r="AW23" s="96"/>
      <c r="AX23" s="96"/>
      <c r="AY23" s="96"/>
      <c r="AZ23" s="96"/>
      <c r="BA23" s="96"/>
      <c r="BB23" s="96"/>
      <c r="BE23" s="122"/>
      <c r="BF23" s="122"/>
      <c r="BG23" s="122"/>
      <c r="BH23" s="122"/>
      <c r="BI23" s="122"/>
      <c r="BJ23" s="122"/>
      <c r="BL23" s="122"/>
      <c r="BM23" s="122"/>
      <c r="BN23" s="122"/>
      <c r="BO23" s="122"/>
      <c r="BP23" s="122"/>
      <c r="BQ23" s="122"/>
      <c r="BR23" s="122"/>
      <c r="BS23" s="123"/>
      <c r="BT23" s="123"/>
    </row>
    <row r="24" spans="1:92">
      <c r="C24" s="94"/>
      <c r="D24" s="94"/>
      <c r="E24" s="94"/>
      <c r="F24" s="94"/>
      <c r="G24" s="94"/>
      <c r="H24" s="94"/>
      <c r="I24" s="94"/>
      <c r="J24" s="94"/>
      <c r="K24" s="94"/>
      <c r="L24" s="94"/>
      <c r="M24" s="94"/>
      <c r="N24" s="94"/>
      <c r="O24" s="94"/>
      <c r="P24" s="94"/>
      <c r="Q24" s="94"/>
      <c r="R24" s="94"/>
      <c r="S24" s="94"/>
      <c r="T24" s="121"/>
      <c r="U24" s="100"/>
      <c r="W24" s="809" t="s">
        <v>424</v>
      </c>
      <c r="X24" s="809"/>
      <c r="Y24" s="809"/>
      <c r="Z24" s="809"/>
      <c r="AA24" s="809"/>
      <c r="AB24" s="809"/>
      <c r="AC24" s="130"/>
      <c r="AD24" s="809" t="s">
        <v>341</v>
      </c>
      <c r="AE24" s="809"/>
      <c r="AF24" s="809"/>
      <c r="AG24" s="809"/>
      <c r="AH24" s="809"/>
      <c r="AI24" s="809"/>
      <c r="AK24" s="96"/>
      <c r="AL24" s="96"/>
      <c r="AM24" s="96"/>
      <c r="AN24" s="96"/>
      <c r="AO24" s="96"/>
      <c r="AP24" s="96"/>
      <c r="AQ24" s="96"/>
      <c r="AR24" s="96"/>
      <c r="AS24" s="96"/>
      <c r="AT24" s="96"/>
      <c r="AU24" s="96"/>
      <c r="AV24" s="96"/>
      <c r="AW24" s="96"/>
      <c r="AX24" s="96"/>
      <c r="AY24" s="96"/>
      <c r="AZ24" s="96"/>
      <c r="BA24" s="96"/>
      <c r="BB24" s="96"/>
      <c r="BE24" s="122"/>
      <c r="BF24" s="122"/>
      <c r="BG24" s="122"/>
      <c r="BH24" s="122"/>
      <c r="BI24" s="122"/>
      <c r="BJ24" s="122"/>
      <c r="BL24" s="122"/>
      <c r="BM24" s="122"/>
      <c r="BN24" s="122"/>
      <c r="BO24" s="122"/>
      <c r="BP24" s="122"/>
      <c r="BQ24" s="122"/>
      <c r="BR24" s="122"/>
      <c r="BS24" s="123"/>
      <c r="BT24" s="123"/>
    </row>
    <row r="25" spans="1:92" hidden="1">
      <c r="C25" s="810" t="s">
        <v>425</v>
      </c>
      <c r="D25" s="810"/>
      <c r="E25" s="810"/>
      <c r="F25" s="810"/>
      <c r="G25" s="810"/>
      <c r="H25" s="810"/>
      <c r="I25" s="810"/>
      <c r="J25" s="810"/>
      <c r="K25" s="810"/>
      <c r="L25" s="810"/>
      <c r="M25" s="810"/>
      <c r="N25" s="810"/>
      <c r="O25" s="810"/>
      <c r="P25" s="810"/>
      <c r="Q25" s="810"/>
      <c r="R25" s="810"/>
      <c r="S25" s="810"/>
      <c r="T25" s="810"/>
      <c r="U25" s="810"/>
      <c r="W25" s="811">
        <v>0</v>
      </c>
      <c r="X25" s="811"/>
      <c r="Y25" s="811"/>
      <c r="Z25" s="811"/>
      <c r="AA25" s="811"/>
      <c r="AB25" s="811"/>
      <c r="AC25" s="75"/>
      <c r="AD25" s="811">
        <v>0</v>
      </c>
      <c r="AE25" s="811"/>
      <c r="AF25" s="811"/>
      <c r="AG25" s="811"/>
      <c r="AH25" s="811"/>
      <c r="AI25" s="811"/>
      <c r="AK25" s="96"/>
      <c r="AL25" s="96"/>
      <c r="AM25" s="96"/>
      <c r="AN25" s="96"/>
      <c r="AO25" s="96"/>
      <c r="AP25" s="96"/>
      <c r="AQ25" s="96"/>
      <c r="AR25" s="96"/>
      <c r="AS25" s="96"/>
      <c r="AT25" s="96"/>
      <c r="AU25" s="96"/>
      <c r="AV25" s="96"/>
      <c r="AW25" s="96"/>
      <c r="AX25" s="96"/>
      <c r="AY25" s="96"/>
      <c r="AZ25" s="96"/>
      <c r="BA25" s="96"/>
      <c r="BB25" s="96"/>
      <c r="BE25" s="122"/>
      <c r="BF25" s="122"/>
      <c r="BG25" s="122"/>
      <c r="BH25" s="122"/>
      <c r="BI25" s="122"/>
      <c r="BJ25" s="122"/>
      <c r="BL25" s="122"/>
      <c r="BM25" s="122"/>
      <c r="BN25" s="122"/>
      <c r="BO25" s="122"/>
      <c r="BP25" s="122"/>
      <c r="BQ25" s="122"/>
      <c r="BR25" s="122"/>
      <c r="BS25" s="123"/>
      <c r="BT25" s="123"/>
    </row>
    <row r="26" spans="1:92" hidden="1">
      <c r="A26" s="132"/>
      <c r="B26" s="108"/>
      <c r="C26" s="812" t="s">
        <v>426</v>
      </c>
      <c r="D26" s="812"/>
      <c r="E26" s="812"/>
      <c r="F26" s="812"/>
      <c r="G26" s="812"/>
      <c r="H26" s="812"/>
      <c r="I26" s="812"/>
      <c r="J26" s="812"/>
      <c r="K26" s="812"/>
      <c r="L26" s="812"/>
      <c r="M26" s="812"/>
      <c r="N26" s="812"/>
      <c r="O26" s="812"/>
      <c r="P26" s="812"/>
      <c r="Q26" s="812"/>
      <c r="R26" s="812"/>
      <c r="S26" s="812"/>
      <c r="T26" s="812"/>
      <c r="U26" s="812"/>
      <c r="W26" s="813"/>
      <c r="X26" s="813"/>
      <c r="Y26" s="813"/>
      <c r="Z26" s="813"/>
      <c r="AA26" s="813"/>
      <c r="AB26" s="813"/>
      <c r="AC26" s="75"/>
      <c r="AD26" s="813"/>
      <c r="AE26" s="813"/>
      <c r="AF26" s="813"/>
      <c r="AG26" s="813"/>
      <c r="AH26" s="813"/>
      <c r="AI26" s="813"/>
      <c r="AK26" s="108"/>
      <c r="AL26" s="108"/>
      <c r="AM26" s="108"/>
      <c r="AN26" s="108"/>
      <c r="AO26" s="108"/>
      <c r="AP26" s="108"/>
      <c r="AQ26" s="108"/>
      <c r="AR26" s="108"/>
      <c r="AS26" s="108"/>
      <c r="AT26" s="108"/>
      <c r="AU26" s="108"/>
      <c r="AV26" s="108"/>
      <c r="AW26" s="108"/>
      <c r="AX26" s="108"/>
      <c r="AY26" s="108"/>
      <c r="AZ26" s="108"/>
      <c r="BA26" s="108"/>
      <c r="BB26" s="108"/>
      <c r="BE26" s="109"/>
      <c r="BF26" s="109"/>
      <c r="BG26" s="109"/>
      <c r="BH26" s="109"/>
      <c r="BI26" s="109"/>
      <c r="BJ26" s="109"/>
      <c r="BL26" s="109"/>
      <c r="BM26" s="109"/>
      <c r="BN26" s="109"/>
      <c r="BO26" s="109"/>
      <c r="BP26" s="109"/>
      <c r="BQ26" s="109"/>
      <c r="BR26" s="109"/>
      <c r="BS26" s="123"/>
      <c r="BT26" s="123"/>
    </row>
    <row r="27" spans="1:92" hidden="1">
      <c r="A27" s="132"/>
      <c r="B27" s="108"/>
      <c r="C27" s="812" t="s">
        <v>427</v>
      </c>
      <c r="D27" s="812"/>
      <c r="E27" s="812"/>
      <c r="F27" s="812"/>
      <c r="G27" s="812"/>
      <c r="H27" s="812"/>
      <c r="I27" s="812"/>
      <c r="J27" s="812"/>
      <c r="K27" s="812"/>
      <c r="L27" s="812"/>
      <c r="M27" s="812"/>
      <c r="N27" s="812"/>
      <c r="O27" s="812"/>
      <c r="P27" s="812"/>
      <c r="Q27" s="812"/>
      <c r="R27" s="812"/>
      <c r="S27" s="812"/>
      <c r="T27" s="812"/>
      <c r="U27" s="812"/>
      <c r="W27" s="813"/>
      <c r="X27" s="813"/>
      <c r="Y27" s="813"/>
      <c r="Z27" s="813"/>
      <c r="AA27" s="813"/>
      <c r="AB27" s="813"/>
      <c r="AC27" s="75"/>
      <c r="AD27" s="813"/>
      <c r="AE27" s="813"/>
      <c r="AF27" s="813"/>
      <c r="AG27" s="813"/>
      <c r="AH27" s="813"/>
      <c r="AI27" s="813"/>
      <c r="AK27" s="108"/>
      <c r="AL27" s="108"/>
      <c r="AM27" s="108"/>
      <c r="AN27" s="108"/>
      <c r="AO27" s="108"/>
      <c r="AP27" s="108"/>
      <c r="AQ27" s="108"/>
      <c r="AR27" s="108"/>
      <c r="AS27" s="108"/>
      <c r="AT27" s="108"/>
      <c r="AU27" s="108"/>
      <c r="AV27" s="108"/>
      <c r="AW27" s="108"/>
      <c r="AX27" s="108"/>
      <c r="AY27" s="108"/>
      <c r="AZ27" s="108"/>
      <c r="BA27" s="108"/>
      <c r="BB27" s="108"/>
      <c r="BE27" s="109"/>
      <c r="BF27" s="109"/>
      <c r="BG27" s="109"/>
      <c r="BH27" s="109"/>
      <c r="BI27" s="109"/>
      <c r="BJ27" s="109"/>
      <c r="BL27" s="109"/>
      <c r="BM27" s="109"/>
      <c r="BN27" s="109"/>
      <c r="BO27" s="109"/>
      <c r="BP27" s="109"/>
      <c r="BQ27" s="109"/>
      <c r="BR27" s="109"/>
      <c r="BS27" s="123"/>
      <c r="BT27" s="123"/>
    </row>
    <row r="28" spans="1:92" s="631" customFormat="1">
      <c r="A28" s="103"/>
      <c r="B28" s="622"/>
      <c r="C28" s="810" t="s">
        <v>428</v>
      </c>
      <c r="D28" s="810"/>
      <c r="E28" s="810"/>
      <c r="F28" s="810"/>
      <c r="G28" s="810"/>
      <c r="H28" s="810"/>
      <c r="I28" s="810"/>
      <c r="J28" s="810"/>
      <c r="K28" s="810"/>
      <c r="L28" s="810"/>
      <c r="M28" s="810"/>
      <c r="N28" s="810"/>
      <c r="O28" s="810"/>
      <c r="P28" s="810"/>
      <c r="Q28" s="810"/>
      <c r="R28" s="810"/>
      <c r="S28" s="810"/>
      <c r="T28" s="810"/>
      <c r="U28" s="810"/>
      <c r="W28" s="811">
        <f>+W29+W30</f>
        <v>87033169</v>
      </c>
      <c r="X28" s="811"/>
      <c r="Y28" s="811"/>
      <c r="Z28" s="811"/>
      <c r="AA28" s="811"/>
      <c r="AB28" s="811"/>
      <c r="AC28" s="630"/>
      <c r="AD28" s="811">
        <f>+AD29+AD30</f>
        <v>1216871254405</v>
      </c>
      <c r="AE28" s="811"/>
      <c r="AF28" s="811"/>
      <c r="AG28" s="811"/>
      <c r="AH28" s="811"/>
      <c r="AI28" s="811"/>
      <c r="AJ28" s="100"/>
      <c r="AK28" s="622"/>
      <c r="AL28" s="622"/>
      <c r="AM28" s="622"/>
      <c r="AN28" s="622"/>
      <c r="AO28" s="622"/>
      <c r="AP28" s="622"/>
      <c r="AQ28" s="622"/>
      <c r="AR28" s="622"/>
      <c r="AS28" s="622"/>
      <c r="AT28" s="622"/>
      <c r="AU28" s="622"/>
      <c r="AV28" s="622"/>
      <c r="AW28" s="622"/>
      <c r="AX28" s="622"/>
      <c r="AY28" s="622"/>
      <c r="AZ28" s="622"/>
      <c r="BA28" s="622"/>
      <c r="BB28" s="622"/>
      <c r="BE28" s="122"/>
      <c r="BF28" s="122"/>
      <c r="BG28" s="122"/>
      <c r="BH28" s="122"/>
      <c r="BI28" s="122"/>
      <c r="BJ28" s="122"/>
      <c r="BL28" s="122"/>
      <c r="BM28" s="122"/>
      <c r="BN28" s="122"/>
      <c r="BO28" s="122"/>
      <c r="BP28" s="122"/>
      <c r="BQ28" s="122"/>
      <c r="BR28" s="122"/>
      <c r="BS28" s="123"/>
      <c r="BT28" s="123"/>
      <c r="BU28" s="101"/>
      <c r="BV28" s="626"/>
      <c r="BW28" s="626"/>
      <c r="BX28" s="626"/>
      <c r="BY28" s="626"/>
      <c r="BZ28" s="626"/>
      <c r="CA28" s="626"/>
      <c r="CB28" s="626"/>
      <c r="CC28" s="626"/>
      <c r="CD28" s="626"/>
      <c r="CE28" s="626"/>
      <c r="CF28" s="626"/>
      <c r="CG28" s="626"/>
      <c r="CH28" s="626"/>
      <c r="CI28" s="626"/>
      <c r="CJ28" s="626"/>
      <c r="CK28" s="626"/>
      <c r="CL28" s="626"/>
      <c r="CM28" s="626"/>
      <c r="CN28" s="626"/>
    </row>
    <row r="29" spans="1:92" s="631" customFormat="1">
      <c r="A29" s="132"/>
      <c r="B29" s="624"/>
      <c r="C29" s="812" t="s">
        <v>426</v>
      </c>
      <c r="D29" s="812"/>
      <c r="E29" s="812"/>
      <c r="F29" s="812"/>
      <c r="G29" s="812"/>
      <c r="H29" s="812"/>
      <c r="I29" s="812"/>
      <c r="J29" s="812"/>
      <c r="K29" s="812"/>
      <c r="L29" s="812"/>
      <c r="M29" s="812"/>
      <c r="N29" s="812"/>
      <c r="O29" s="812"/>
      <c r="P29" s="812"/>
      <c r="Q29" s="812"/>
      <c r="R29" s="812"/>
      <c r="S29" s="812"/>
      <c r="T29" s="812"/>
      <c r="U29" s="812"/>
      <c r="W29" s="813">
        <v>87033169</v>
      </c>
      <c r="X29" s="813"/>
      <c r="Y29" s="813"/>
      <c r="Z29" s="813"/>
      <c r="AA29" s="813"/>
      <c r="AB29" s="813"/>
      <c r="AC29" s="630"/>
      <c r="AD29" s="813">
        <v>1216871254405</v>
      </c>
      <c r="AE29" s="813"/>
      <c r="AF29" s="813"/>
      <c r="AG29" s="813"/>
      <c r="AH29" s="813"/>
      <c r="AI29" s="813"/>
      <c r="AJ29" s="100"/>
      <c r="AK29" s="624"/>
      <c r="AL29" s="624"/>
      <c r="AM29" s="624"/>
      <c r="AN29" s="624"/>
      <c r="AO29" s="624"/>
      <c r="AP29" s="624"/>
      <c r="AQ29" s="624"/>
      <c r="AR29" s="624"/>
      <c r="AS29" s="624"/>
      <c r="AT29" s="624"/>
      <c r="AU29" s="624"/>
      <c r="AV29" s="624"/>
      <c r="AW29" s="624"/>
      <c r="AX29" s="624"/>
      <c r="AY29" s="624"/>
      <c r="AZ29" s="624"/>
      <c r="BA29" s="624"/>
      <c r="BB29" s="624"/>
      <c r="BE29" s="623"/>
      <c r="BF29" s="623"/>
      <c r="BG29" s="623"/>
      <c r="BH29" s="623"/>
      <c r="BI29" s="623"/>
      <c r="BJ29" s="623"/>
      <c r="BL29" s="623"/>
      <c r="BM29" s="623"/>
      <c r="BN29" s="623"/>
      <c r="BO29" s="623"/>
      <c r="BP29" s="623"/>
      <c r="BQ29" s="623"/>
      <c r="BR29" s="623"/>
      <c r="BS29" s="123"/>
      <c r="BT29" s="123"/>
      <c r="BU29" s="101"/>
      <c r="BV29" s="626"/>
      <c r="BW29" s="626"/>
      <c r="BX29" s="626"/>
      <c r="BY29" s="626"/>
      <c r="BZ29" s="626"/>
      <c r="CA29" s="626"/>
      <c r="CB29" s="626"/>
      <c r="CC29" s="626"/>
      <c r="CD29" s="626"/>
      <c r="CE29" s="626"/>
      <c r="CF29" s="626"/>
      <c r="CG29" s="626"/>
      <c r="CH29" s="626"/>
      <c r="CI29" s="626"/>
      <c r="CJ29" s="626"/>
      <c r="CK29" s="626"/>
      <c r="CL29" s="626"/>
      <c r="CM29" s="626"/>
      <c r="CN29" s="626"/>
    </row>
    <row r="30" spans="1:92" s="631" customFormat="1">
      <c r="A30" s="132"/>
      <c r="B30" s="624"/>
      <c r="C30" s="812" t="s">
        <v>427</v>
      </c>
      <c r="D30" s="812"/>
      <c r="E30" s="812"/>
      <c r="F30" s="812"/>
      <c r="G30" s="812"/>
      <c r="H30" s="812"/>
      <c r="I30" s="812"/>
      <c r="J30" s="812"/>
      <c r="K30" s="812"/>
      <c r="L30" s="812"/>
      <c r="M30" s="812"/>
      <c r="N30" s="812"/>
      <c r="O30" s="812"/>
      <c r="P30" s="812"/>
      <c r="Q30" s="812"/>
      <c r="R30" s="812"/>
      <c r="S30" s="812"/>
      <c r="T30" s="812"/>
      <c r="U30" s="812"/>
      <c r="W30" s="813"/>
      <c r="X30" s="813"/>
      <c r="Y30" s="813"/>
      <c r="Z30" s="813"/>
      <c r="AA30" s="813"/>
      <c r="AB30" s="813"/>
      <c r="AC30" s="630"/>
      <c r="AD30" s="813"/>
      <c r="AE30" s="813"/>
      <c r="AF30" s="813"/>
      <c r="AG30" s="813"/>
      <c r="AH30" s="813"/>
      <c r="AI30" s="813"/>
      <c r="AJ30" s="100"/>
      <c r="AK30" s="624"/>
      <c r="AL30" s="624"/>
      <c r="AM30" s="624"/>
      <c r="AN30" s="624"/>
      <c r="AO30" s="624"/>
      <c r="AP30" s="624"/>
      <c r="AQ30" s="624"/>
      <c r="AR30" s="624"/>
      <c r="AS30" s="624"/>
      <c r="AT30" s="624"/>
      <c r="AU30" s="624"/>
      <c r="AV30" s="624"/>
      <c r="AW30" s="624"/>
      <c r="AX30" s="624"/>
      <c r="AY30" s="624"/>
      <c r="AZ30" s="624"/>
      <c r="BA30" s="624"/>
      <c r="BB30" s="624"/>
      <c r="BE30" s="623"/>
      <c r="BF30" s="623"/>
      <c r="BG30" s="623"/>
      <c r="BH30" s="623"/>
      <c r="BI30" s="623"/>
      <c r="BJ30" s="623"/>
      <c r="BL30" s="623"/>
      <c r="BM30" s="623"/>
      <c r="BN30" s="623"/>
      <c r="BO30" s="623"/>
      <c r="BP30" s="623"/>
      <c r="BQ30" s="623"/>
      <c r="BR30" s="623"/>
      <c r="BS30" s="123"/>
      <c r="BT30" s="123"/>
      <c r="BU30" s="101"/>
      <c r="BV30" s="626"/>
      <c r="BW30" s="626"/>
      <c r="BX30" s="626"/>
      <c r="BY30" s="626"/>
      <c r="BZ30" s="626"/>
      <c r="CA30" s="626"/>
      <c r="CB30" s="626"/>
      <c r="CC30" s="626"/>
      <c r="CD30" s="626"/>
      <c r="CE30" s="626"/>
      <c r="CF30" s="626"/>
      <c r="CG30" s="626"/>
      <c r="CH30" s="626"/>
      <c r="CI30" s="626"/>
      <c r="CJ30" s="626"/>
      <c r="CK30" s="626"/>
      <c r="CL30" s="626"/>
      <c r="CM30" s="626"/>
      <c r="CN30" s="626"/>
    </row>
    <row r="31" spans="1:92" ht="15.75" thickBot="1">
      <c r="C31" s="810" t="s">
        <v>346</v>
      </c>
      <c r="D31" s="810"/>
      <c r="E31" s="810"/>
      <c r="F31" s="810"/>
      <c r="G31" s="810"/>
      <c r="H31" s="810"/>
      <c r="I31" s="810"/>
      <c r="J31" s="810"/>
      <c r="K31" s="810"/>
      <c r="L31" s="810"/>
      <c r="M31" s="810"/>
      <c r="N31" s="810"/>
      <c r="O31" s="810"/>
      <c r="P31" s="810"/>
      <c r="Q31" s="810"/>
      <c r="R31" s="810"/>
      <c r="S31" s="810"/>
      <c r="T31" s="810"/>
      <c r="U31" s="810"/>
      <c r="W31" s="814">
        <f>+W28</f>
        <v>87033169</v>
      </c>
      <c r="X31" s="814"/>
      <c r="Y31" s="814"/>
      <c r="Z31" s="814"/>
      <c r="AA31" s="814"/>
      <c r="AB31" s="814"/>
      <c r="AC31" s="75"/>
      <c r="AD31" s="814">
        <f>+AD28</f>
        <v>1216871254405</v>
      </c>
      <c r="AE31" s="814"/>
      <c r="AF31" s="814"/>
      <c r="AG31" s="814"/>
      <c r="AH31" s="814"/>
      <c r="AI31" s="814"/>
      <c r="AK31" s="96"/>
      <c r="AL31" s="96"/>
      <c r="AM31" s="96"/>
      <c r="AN31" s="96"/>
      <c r="AO31" s="96"/>
      <c r="AP31" s="96"/>
      <c r="AQ31" s="96"/>
      <c r="AR31" s="96"/>
      <c r="AS31" s="96"/>
      <c r="AT31" s="96"/>
      <c r="AU31" s="96"/>
      <c r="AV31" s="96"/>
      <c r="AW31" s="96"/>
      <c r="AX31" s="96"/>
      <c r="AY31" s="96"/>
      <c r="AZ31" s="96"/>
      <c r="BA31" s="96"/>
      <c r="BB31" s="96"/>
      <c r="BE31" s="122"/>
      <c r="BF31" s="122"/>
      <c r="BG31" s="122"/>
      <c r="BH31" s="122"/>
      <c r="BI31" s="122"/>
      <c r="BJ31" s="122"/>
      <c r="BL31" s="122"/>
      <c r="BM31" s="122"/>
      <c r="BN31" s="122"/>
      <c r="BO31" s="122"/>
      <c r="BP31" s="122"/>
      <c r="BQ31" s="122"/>
      <c r="BR31" s="122"/>
      <c r="BS31" s="123"/>
      <c r="BT31" s="123"/>
    </row>
    <row r="32" spans="1:92" ht="15.75" thickTop="1">
      <c r="C32" s="94"/>
      <c r="D32" s="94"/>
      <c r="E32" s="94"/>
      <c r="F32" s="94"/>
      <c r="G32" s="94"/>
      <c r="H32" s="94"/>
      <c r="I32" s="94"/>
      <c r="J32" s="94"/>
      <c r="K32" s="94"/>
      <c r="L32" s="94"/>
      <c r="M32" s="94"/>
      <c r="N32" s="94"/>
      <c r="O32" s="94"/>
      <c r="P32" s="94"/>
      <c r="Q32" s="94"/>
      <c r="R32" s="94"/>
      <c r="S32" s="94"/>
      <c r="T32" s="121"/>
      <c r="U32" s="100"/>
      <c r="W32" s="124"/>
      <c r="X32" s="124"/>
      <c r="Y32" s="124"/>
      <c r="Z32" s="124"/>
      <c r="AA32" s="124"/>
      <c r="AB32" s="124"/>
      <c r="AC32" s="75"/>
      <c r="AD32" s="124"/>
      <c r="AE32" s="124"/>
      <c r="AF32" s="124"/>
      <c r="AG32" s="124"/>
      <c r="AH32" s="124"/>
      <c r="AI32" s="124"/>
      <c r="AK32" s="96"/>
      <c r="AL32" s="96"/>
      <c r="AM32" s="96"/>
      <c r="AN32" s="96"/>
      <c r="AO32" s="96"/>
      <c r="AP32" s="96"/>
      <c r="AQ32" s="96"/>
      <c r="AR32" s="96"/>
      <c r="AS32" s="96"/>
      <c r="AT32" s="96"/>
      <c r="AU32" s="96"/>
      <c r="AV32" s="96"/>
      <c r="AW32" s="96"/>
      <c r="AX32" s="96"/>
      <c r="AY32" s="96"/>
      <c r="AZ32" s="96"/>
      <c r="BA32" s="96"/>
      <c r="BB32" s="96"/>
      <c r="BE32" s="122"/>
      <c r="BF32" s="122"/>
      <c r="BG32" s="122"/>
      <c r="BH32" s="122"/>
      <c r="BI32" s="122"/>
      <c r="BJ32" s="122"/>
      <c r="BL32" s="122"/>
      <c r="BM32" s="122"/>
      <c r="BN32" s="122"/>
      <c r="BO32" s="122"/>
      <c r="BP32" s="122"/>
      <c r="BQ32" s="122"/>
      <c r="BR32" s="122"/>
      <c r="BS32" s="123"/>
      <c r="BT32" s="123"/>
    </row>
    <row r="33" spans="1:92">
      <c r="C33" s="94"/>
      <c r="D33" s="94"/>
      <c r="E33" s="94"/>
      <c r="F33" s="94"/>
      <c r="G33" s="94"/>
      <c r="H33" s="94"/>
      <c r="I33" s="94"/>
      <c r="J33" s="94"/>
      <c r="K33" s="94"/>
      <c r="L33" s="94"/>
      <c r="M33" s="94"/>
      <c r="N33" s="94"/>
      <c r="O33" s="94"/>
      <c r="P33" s="94"/>
      <c r="Q33" s="94"/>
      <c r="R33" s="94"/>
      <c r="S33" s="94"/>
      <c r="T33" s="121"/>
      <c r="U33" s="100"/>
      <c r="W33" s="124"/>
      <c r="X33" s="124"/>
      <c r="Y33" s="124"/>
      <c r="Z33" s="124"/>
      <c r="AA33" s="124"/>
      <c r="AB33" s="124"/>
      <c r="AC33" s="75"/>
      <c r="AD33" s="124"/>
      <c r="AE33" s="124"/>
      <c r="AF33" s="124"/>
      <c r="AG33" s="124"/>
      <c r="AH33" s="124"/>
      <c r="AI33" s="124"/>
      <c r="AK33" s="96"/>
      <c r="AL33" s="96"/>
      <c r="AM33" s="96"/>
      <c r="AN33" s="96"/>
      <c r="AO33" s="96"/>
      <c r="AP33" s="96"/>
      <c r="AQ33" s="96"/>
      <c r="AR33" s="96"/>
      <c r="AS33" s="96"/>
      <c r="AT33" s="96"/>
      <c r="AU33" s="96"/>
      <c r="AV33" s="96"/>
      <c r="AW33" s="96"/>
      <c r="AX33" s="96"/>
      <c r="AY33" s="96"/>
      <c r="AZ33" s="96"/>
      <c r="BA33" s="96"/>
      <c r="BB33" s="96"/>
      <c r="BE33" s="122"/>
      <c r="BF33" s="122"/>
      <c r="BG33" s="122"/>
      <c r="BH33" s="122"/>
      <c r="BI33" s="122"/>
      <c r="BJ33" s="122"/>
      <c r="BL33" s="122"/>
      <c r="BM33" s="122"/>
      <c r="BN33" s="122"/>
      <c r="BO33" s="122"/>
      <c r="BP33" s="122"/>
      <c r="BQ33" s="122"/>
      <c r="BR33" s="122"/>
      <c r="BS33" s="123"/>
      <c r="BT33" s="123"/>
    </row>
    <row r="34" spans="1:92">
      <c r="A34" s="125">
        <v>4</v>
      </c>
      <c r="B34" s="96" t="s">
        <v>337</v>
      </c>
      <c r="C34" s="97" t="s">
        <v>429</v>
      </c>
      <c r="T34" s="100"/>
      <c r="U34" s="100"/>
      <c r="W34" s="766">
        <v>42277</v>
      </c>
      <c r="X34" s="767"/>
      <c r="Y34" s="767"/>
      <c r="Z34" s="767"/>
      <c r="AA34" s="767"/>
      <c r="AB34" s="767"/>
      <c r="AC34" s="97"/>
      <c r="AD34" s="766">
        <v>42005</v>
      </c>
      <c r="AE34" s="767"/>
      <c r="AF34" s="767"/>
      <c r="AG34" s="767"/>
      <c r="AH34" s="767"/>
      <c r="AI34" s="767"/>
    </row>
    <row r="35" spans="1:92">
      <c r="T35" s="100"/>
      <c r="U35" s="100"/>
      <c r="W35" s="767" t="s">
        <v>341</v>
      </c>
      <c r="X35" s="806"/>
      <c r="Y35" s="806"/>
      <c r="Z35" s="806"/>
      <c r="AA35" s="806"/>
      <c r="AB35" s="806"/>
      <c r="AC35" s="106"/>
      <c r="AD35" s="766" t="s">
        <v>341</v>
      </c>
      <c r="AE35" s="806"/>
      <c r="AF35" s="806"/>
      <c r="AG35" s="806"/>
      <c r="AH35" s="806"/>
      <c r="AI35" s="806"/>
    </row>
    <row r="36" spans="1:92" s="97" customFormat="1" ht="14.25">
      <c r="A36" s="103"/>
      <c r="B36" s="96"/>
      <c r="C36" s="97" t="s">
        <v>348</v>
      </c>
      <c r="T36" s="134"/>
      <c r="U36" s="134"/>
      <c r="W36" s="815">
        <v>74154561</v>
      </c>
      <c r="X36" s="815"/>
      <c r="Y36" s="815"/>
      <c r="Z36" s="815"/>
      <c r="AA36" s="815"/>
      <c r="AB36" s="815"/>
      <c r="AC36" s="135"/>
      <c r="AD36" s="815">
        <v>1934804561</v>
      </c>
      <c r="AE36" s="815"/>
      <c r="AF36" s="815"/>
      <c r="AG36" s="815"/>
      <c r="AH36" s="815"/>
      <c r="AI36" s="815"/>
      <c r="AJ36" s="134"/>
      <c r="BS36" s="136">
        <v>74154561</v>
      </c>
      <c r="BT36" s="137">
        <v>1934804561</v>
      </c>
      <c r="BU36" s="138"/>
      <c r="BV36" s="139"/>
      <c r="BW36" s="139"/>
      <c r="BX36" s="139"/>
      <c r="BY36" s="139"/>
      <c r="BZ36" s="139"/>
      <c r="CA36" s="139"/>
      <c r="CB36" s="139"/>
      <c r="CC36" s="139"/>
      <c r="CD36" s="139"/>
      <c r="CE36" s="139"/>
      <c r="CF36" s="139"/>
      <c r="CG36" s="139"/>
      <c r="CH36" s="139"/>
      <c r="CI36" s="139"/>
      <c r="CJ36" s="139"/>
      <c r="CK36" s="139"/>
      <c r="CL36" s="139"/>
      <c r="CM36" s="139"/>
      <c r="CN36" s="139"/>
    </row>
    <row r="37" spans="1:92">
      <c r="C37" s="140" t="s">
        <v>430</v>
      </c>
      <c r="T37" s="100"/>
      <c r="U37" s="100"/>
      <c r="W37" s="771">
        <v>66800718</v>
      </c>
      <c r="X37" s="771"/>
      <c r="Y37" s="771"/>
      <c r="Z37" s="771"/>
      <c r="AA37" s="771"/>
      <c r="AB37" s="771"/>
      <c r="AC37" s="75"/>
      <c r="AD37" s="771">
        <v>1927450718</v>
      </c>
      <c r="AE37" s="771"/>
      <c r="AF37" s="771"/>
      <c r="AG37" s="771"/>
      <c r="AH37" s="771"/>
      <c r="AI37" s="771"/>
      <c r="BS37" s="123">
        <v>0</v>
      </c>
      <c r="BT37" s="141">
        <v>0</v>
      </c>
    </row>
    <row r="38" spans="1:92">
      <c r="C38" s="140" t="s">
        <v>431</v>
      </c>
      <c r="D38" s="142"/>
      <c r="E38" s="142"/>
      <c r="F38" s="142"/>
      <c r="G38" s="142"/>
      <c r="H38" s="142"/>
      <c r="I38" s="142"/>
      <c r="J38" s="142"/>
      <c r="T38" s="100"/>
      <c r="U38" s="100"/>
      <c r="W38" s="771">
        <v>7353843</v>
      </c>
      <c r="X38" s="771"/>
      <c r="Y38" s="771"/>
      <c r="Z38" s="771"/>
      <c r="AA38" s="771"/>
      <c r="AB38" s="771"/>
      <c r="AC38" s="75"/>
      <c r="AD38" s="771">
        <v>7353843</v>
      </c>
      <c r="AE38" s="771"/>
      <c r="AF38" s="771"/>
      <c r="AG38" s="771"/>
      <c r="AH38" s="771"/>
      <c r="AI38" s="771"/>
      <c r="BS38" s="123"/>
      <c r="BT38" s="141"/>
    </row>
    <row r="39" spans="1:92" s="97" customFormat="1" ht="14.25">
      <c r="A39" s="103"/>
      <c r="B39" s="96"/>
      <c r="C39" s="143" t="s">
        <v>432</v>
      </c>
      <c r="T39" s="134"/>
      <c r="U39" s="134"/>
      <c r="W39" s="816"/>
      <c r="X39" s="816"/>
      <c r="Y39" s="816"/>
      <c r="Z39" s="816"/>
      <c r="AA39" s="816"/>
      <c r="AB39" s="816"/>
      <c r="AC39" s="135"/>
      <c r="AD39" s="816">
        <v>0</v>
      </c>
      <c r="AE39" s="816"/>
      <c r="AF39" s="816"/>
      <c r="AG39" s="816"/>
      <c r="AH39" s="816"/>
      <c r="AI39" s="816"/>
      <c r="AJ39" s="134"/>
      <c r="BS39" s="136">
        <v>0</v>
      </c>
      <c r="BT39" s="136">
        <v>0</v>
      </c>
      <c r="BU39" s="138"/>
      <c r="BV39" s="139"/>
      <c r="BW39" s="139"/>
      <c r="BX39" s="139"/>
      <c r="BY39" s="139"/>
      <c r="BZ39" s="139"/>
      <c r="CA39" s="139"/>
      <c r="CB39" s="139"/>
      <c r="CC39" s="139"/>
      <c r="CD39" s="139"/>
      <c r="CE39" s="139"/>
      <c r="CF39" s="139"/>
      <c r="CG39" s="139"/>
      <c r="CH39" s="139"/>
      <c r="CI39" s="139"/>
      <c r="CJ39" s="139"/>
      <c r="CK39" s="139"/>
      <c r="CL39" s="139"/>
      <c r="CM39" s="139"/>
      <c r="CN39" s="139"/>
    </row>
    <row r="40" spans="1:92">
      <c r="A40" s="132"/>
      <c r="B40" s="108"/>
      <c r="C40" s="140" t="s">
        <v>433</v>
      </c>
      <c r="T40" s="100"/>
      <c r="U40" s="100"/>
      <c r="W40" s="771"/>
      <c r="X40" s="771"/>
      <c r="Y40" s="771"/>
      <c r="Z40" s="771"/>
      <c r="AA40" s="771"/>
      <c r="AB40" s="771"/>
      <c r="AC40" s="75"/>
      <c r="AD40" s="771">
        <v>0</v>
      </c>
      <c r="AE40" s="771"/>
      <c r="AF40" s="771"/>
      <c r="AG40" s="771"/>
      <c r="AH40" s="771"/>
      <c r="AI40" s="771"/>
      <c r="BS40" s="126">
        <v>0</v>
      </c>
      <c r="BT40" s="126">
        <v>0</v>
      </c>
    </row>
    <row r="41" spans="1:92">
      <c r="A41" s="132"/>
      <c r="B41" s="108"/>
      <c r="C41" s="140" t="s">
        <v>434</v>
      </c>
      <c r="T41" s="100"/>
      <c r="U41" s="100"/>
      <c r="W41" s="771"/>
      <c r="X41" s="771"/>
      <c r="Y41" s="771"/>
      <c r="Z41" s="771"/>
      <c r="AA41" s="771"/>
      <c r="AB41" s="771"/>
      <c r="AC41" s="75"/>
      <c r="AD41" s="771">
        <v>0</v>
      </c>
      <c r="AE41" s="771"/>
      <c r="AF41" s="771"/>
      <c r="AG41" s="771"/>
      <c r="AH41" s="771"/>
      <c r="AI41" s="771"/>
    </row>
    <row r="42" spans="1:92" s="97" customFormat="1" ht="14.25">
      <c r="A42" s="103"/>
      <c r="B42" s="96"/>
      <c r="C42" s="143" t="s">
        <v>435</v>
      </c>
      <c r="T42" s="134"/>
      <c r="U42" s="134"/>
      <c r="W42" s="816"/>
      <c r="X42" s="816"/>
      <c r="Y42" s="816"/>
      <c r="Z42" s="816"/>
      <c r="AA42" s="816"/>
      <c r="AB42" s="816"/>
      <c r="AC42" s="135"/>
      <c r="AD42" s="816">
        <v>0</v>
      </c>
      <c r="AE42" s="816"/>
      <c r="AF42" s="816"/>
      <c r="AG42" s="816"/>
      <c r="AH42" s="816"/>
      <c r="AI42" s="816"/>
      <c r="AJ42" s="134"/>
      <c r="BS42" s="136">
        <v>0</v>
      </c>
      <c r="BT42" s="138"/>
      <c r="BU42" s="138"/>
      <c r="BV42" s="139"/>
      <c r="BW42" s="139"/>
      <c r="BX42" s="139"/>
      <c r="BY42" s="139"/>
      <c r="BZ42" s="139"/>
      <c r="CA42" s="139"/>
      <c r="CB42" s="139"/>
      <c r="CC42" s="139"/>
      <c r="CD42" s="139"/>
      <c r="CE42" s="139"/>
      <c r="CF42" s="139"/>
      <c r="CG42" s="139"/>
      <c r="CH42" s="139"/>
      <c r="CI42" s="139"/>
      <c r="CJ42" s="139"/>
      <c r="CK42" s="139"/>
      <c r="CL42" s="139"/>
      <c r="CM42" s="139"/>
      <c r="CN42" s="139"/>
    </row>
    <row r="43" spans="1:92">
      <c r="A43" s="132"/>
      <c r="B43" s="108"/>
      <c r="C43" s="140" t="s">
        <v>436</v>
      </c>
      <c r="T43" s="100"/>
      <c r="U43" s="100"/>
      <c r="W43" s="771"/>
      <c r="X43" s="771"/>
      <c r="Y43" s="771"/>
      <c r="Z43" s="771"/>
      <c r="AA43" s="771"/>
      <c r="AB43" s="771"/>
      <c r="AC43" s="75"/>
      <c r="AD43" s="771">
        <v>0</v>
      </c>
      <c r="AE43" s="771"/>
      <c r="AF43" s="771"/>
      <c r="AG43" s="771"/>
      <c r="AH43" s="771"/>
      <c r="AI43" s="771"/>
    </row>
    <row r="44" spans="1:92" s="97" customFormat="1" ht="14.25">
      <c r="A44" s="103"/>
      <c r="B44" s="96"/>
      <c r="C44" s="143" t="s">
        <v>437</v>
      </c>
      <c r="T44" s="134"/>
      <c r="U44" s="134"/>
      <c r="W44" s="816">
        <v>8490000000</v>
      </c>
      <c r="X44" s="816"/>
      <c r="Y44" s="816"/>
      <c r="Z44" s="816"/>
      <c r="AA44" s="816"/>
      <c r="AB44" s="816"/>
      <c r="AC44" s="135"/>
      <c r="AD44" s="816">
        <v>7020000000</v>
      </c>
      <c r="AE44" s="816"/>
      <c r="AF44" s="816"/>
      <c r="AG44" s="816"/>
      <c r="AH44" s="816"/>
      <c r="AI44" s="816"/>
      <c r="AJ44" s="134"/>
      <c r="BR44" s="135"/>
      <c r="BS44" s="136">
        <v>4490000000</v>
      </c>
      <c r="BT44" s="137">
        <v>7020000000</v>
      </c>
      <c r="BU44" s="138"/>
      <c r="BV44" s="139"/>
      <c r="BW44" s="139"/>
      <c r="BX44" s="139"/>
      <c r="BY44" s="139"/>
      <c r="BZ44" s="139"/>
      <c r="CA44" s="139"/>
      <c r="CB44" s="139"/>
      <c r="CC44" s="139"/>
      <c r="CD44" s="139"/>
      <c r="CE44" s="139"/>
      <c r="CF44" s="139"/>
      <c r="CG44" s="139"/>
      <c r="CH44" s="139"/>
      <c r="CI44" s="139"/>
      <c r="CJ44" s="139"/>
      <c r="CK44" s="139"/>
      <c r="CL44" s="139"/>
      <c r="CM44" s="139"/>
      <c r="CN44" s="139"/>
    </row>
    <row r="45" spans="1:92" s="97" customFormat="1" thickBot="1">
      <c r="A45" s="103"/>
      <c r="B45" s="96"/>
      <c r="C45" s="143" t="s">
        <v>346</v>
      </c>
      <c r="T45" s="134"/>
      <c r="U45" s="134"/>
      <c r="W45" s="763">
        <f>+W36+W44</f>
        <v>8564154561</v>
      </c>
      <c r="X45" s="763"/>
      <c r="Y45" s="763"/>
      <c r="Z45" s="763"/>
      <c r="AA45" s="763"/>
      <c r="AB45" s="763"/>
      <c r="AC45" s="135"/>
      <c r="AD45" s="763">
        <f>+AD36+AD44</f>
        <v>8954804561</v>
      </c>
      <c r="AE45" s="763"/>
      <c r="AF45" s="763"/>
      <c r="AG45" s="763"/>
      <c r="AH45" s="763"/>
      <c r="AI45" s="763"/>
      <c r="AJ45" s="134"/>
      <c r="BS45" s="138"/>
      <c r="BT45" s="138"/>
      <c r="BU45" s="138"/>
      <c r="BV45" s="139"/>
      <c r="BW45" s="139"/>
      <c r="BX45" s="139"/>
      <c r="BY45" s="139"/>
      <c r="BZ45" s="139"/>
      <c r="CA45" s="139"/>
      <c r="CB45" s="139"/>
      <c r="CC45" s="139"/>
      <c r="CD45" s="139"/>
      <c r="CE45" s="139"/>
      <c r="CF45" s="139"/>
      <c r="CG45" s="139"/>
      <c r="CH45" s="139"/>
      <c r="CI45" s="139"/>
      <c r="CJ45" s="139"/>
      <c r="CK45" s="139"/>
      <c r="CL45" s="139"/>
      <c r="CM45" s="139"/>
      <c r="CN45" s="139"/>
    </row>
    <row r="46" spans="1:92" s="97" customFormat="1" thickTop="1">
      <c r="A46" s="103"/>
      <c r="B46" s="96"/>
      <c r="C46" s="143"/>
      <c r="T46" s="134"/>
      <c r="U46" s="134"/>
      <c r="W46" s="816"/>
      <c r="X46" s="816"/>
      <c r="Y46" s="816"/>
      <c r="Z46" s="816"/>
      <c r="AA46" s="816"/>
      <c r="AB46" s="816"/>
      <c r="AC46" s="135"/>
      <c r="AD46" s="816"/>
      <c r="AE46" s="816"/>
      <c r="AF46" s="816"/>
      <c r="AG46" s="816"/>
      <c r="AH46" s="816"/>
      <c r="AI46" s="816"/>
      <c r="AJ46" s="134"/>
      <c r="BS46" s="138"/>
      <c r="BT46" s="138"/>
      <c r="BU46" s="138"/>
      <c r="BV46" s="139"/>
      <c r="BW46" s="139"/>
      <c r="BX46" s="139"/>
      <c r="BY46" s="139"/>
      <c r="BZ46" s="139"/>
      <c r="CA46" s="139"/>
      <c r="CB46" s="139"/>
      <c r="CC46" s="139"/>
      <c r="CD46" s="139"/>
      <c r="CE46" s="139"/>
      <c r="CF46" s="139"/>
      <c r="CG46" s="139"/>
      <c r="CH46" s="139"/>
      <c r="CI46" s="139"/>
      <c r="CJ46" s="139"/>
      <c r="CK46" s="139"/>
      <c r="CL46" s="139"/>
      <c r="CM46" s="139"/>
      <c r="CN46" s="139"/>
    </row>
    <row r="47" spans="1:92">
      <c r="A47" s="103" t="s">
        <v>438</v>
      </c>
      <c r="C47" s="97" t="s">
        <v>439</v>
      </c>
      <c r="T47" s="100"/>
      <c r="U47" s="100"/>
      <c r="W47" s="766">
        <f>W34</f>
        <v>42277</v>
      </c>
      <c r="X47" s="767"/>
      <c r="Y47" s="767"/>
      <c r="Z47" s="767"/>
      <c r="AA47" s="767"/>
      <c r="AB47" s="767"/>
      <c r="AC47" s="97"/>
      <c r="AD47" s="766">
        <f>AD34</f>
        <v>42005</v>
      </c>
      <c r="AE47" s="767"/>
      <c r="AF47" s="767"/>
      <c r="AG47" s="767"/>
      <c r="AH47" s="767"/>
      <c r="AI47" s="767"/>
    </row>
    <row r="48" spans="1:92">
      <c r="T48" s="100"/>
      <c r="U48" s="100"/>
      <c r="W48" s="767" t="s">
        <v>341</v>
      </c>
      <c r="X48" s="806"/>
      <c r="Y48" s="806"/>
      <c r="Z48" s="806"/>
      <c r="AA48" s="806"/>
      <c r="AB48" s="806"/>
      <c r="AC48" s="106"/>
      <c r="AD48" s="766" t="s">
        <v>341</v>
      </c>
      <c r="AE48" s="806"/>
      <c r="AF48" s="806"/>
      <c r="AG48" s="806"/>
      <c r="AH48" s="806"/>
      <c r="AI48" s="806"/>
    </row>
    <row r="49" spans="1:92" s="97" customFormat="1" ht="14.25">
      <c r="A49" s="103"/>
      <c r="B49" s="96"/>
      <c r="C49" s="97" t="s">
        <v>440</v>
      </c>
      <c r="T49" s="134"/>
      <c r="U49" s="134"/>
      <c r="W49" s="815">
        <f>+W50+W51</f>
        <v>57564818</v>
      </c>
      <c r="X49" s="815"/>
      <c r="Y49" s="815"/>
      <c r="Z49" s="815"/>
      <c r="AA49" s="815"/>
      <c r="AB49" s="815"/>
      <c r="AC49" s="135"/>
      <c r="AD49" s="815">
        <v>1850240737</v>
      </c>
      <c r="AE49" s="815"/>
      <c r="AF49" s="815"/>
      <c r="AG49" s="815"/>
      <c r="AH49" s="815"/>
      <c r="AI49" s="815"/>
      <c r="AJ49" s="134"/>
      <c r="BS49" s="136">
        <v>-57481118</v>
      </c>
      <c r="BT49" s="137">
        <v>-1850240737</v>
      </c>
      <c r="BU49" s="138"/>
      <c r="BV49" s="139"/>
      <c r="BW49" s="139"/>
      <c r="BX49" s="139"/>
      <c r="BY49" s="139"/>
      <c r="BZ49" s="139"/>
      <c r="CA49" s="139"/>
      <c r="CB49" s="139"/>
      <c r="CC49" s="139"/>
      <c r="CD49" s="139"/>
      <c r="CE49" s="139"/>
      <c r="CF49" s="139"/>
      <c r="CG49" s="139"/>
      <c r="CH49" s="139"/>
      <c r="CI49" s="139"/>
      <c r="CJ49" s="139"/>
      <c r="CK49" s="139"/>
      <c r="CL49" s="139"/>
      <c r="CM49" s="139"/>
      <c r="CN49" s="139"/>
    </row>
    <row r="50" spans="1:92">
      <c r="C50" s="140" t="s">
        <v>430</v>
      </c>
      <c r="T50" s="100"/>
      <c r="U50" s="100"/>
      <c r="W50" s="771">
        <f>51700418+83700</f>
        <v>51784118</v>
      </c>
      <c r="X50" s="771"/>
      <c r="Y50" s="771"/>
      <c r="Z50" s="771"/>
      <c r="AA50" s="771"/>
      <c r="AB50" s="771"/>
      <c r="AC50" s="75"/>
      <c r="AD50" s="771">
        <v>1844506720</v>
      </c>
      <c r="AE50" s="771"/>
      <c r="AF50" s="771"/>
      <c r="AG50" s="771"/>
      <c r="AH50" s="771"/>
      <c r="AI50" s="771"/>
      <c r="BS50" s="123">
        <v>-114962236</v>
      </c>
      <c r="BT50" s="141">
        <v>-3700481474</v>
      </c>
    </row>
    <row r="51" spans="1:92">
      <c r="C51" s="140" t="s">
        <v>431</v>
      </c>
      <c r="T51" s="100"/>
      <c r="U51" s="100"/>
      <c r="W51" s="771">
        <v>5780700</v>
      </c>
      <c r="X51" s="771"/>
      <c r="Y51" s="771"/>
      <c r="Z51" s="771"/>
      <c r="AA51" s="771"/>
      <c r="AB51" s="771"/>
      <c r="AC51" s="75"/>
      <c r="AD51" s="771">
        <v>5734017</v>
      </c>
      <c r="AE51" s="771"/>
      <c r="AF51" s="771"/>
      <c r="AG51" s="771"/>
      <c r="AH51" s="771"/>
      <c r="AI51" s="771"/>
      <c r="BS51" s="123"/>
      <c r="BT51" s="141"/>
    </row>
    <row r="52" spans="1:92" s="97" customFormat="1" ht="14.25">
      <c r="A52" s="103"/>
      <c r="B52" s="96"/>
      <c r="C52" s="143" t="s">
        <v>441</v>
      </c>
      <c r="T52" s="134"/>
      <c r="U52" s="134"/>
      <c r="W52" s="816"/>
      <c r="X52" s="816"/>
      <c r="Y52" s="816"/>
      <c r="Z52" s="816"/>
      <c r="AA52" s="816"/>
      <c r="AB52" s="816"/>
      <c r="AC52" s="135"/>
      <c r="AD52" s="816"/>
      <c r="AE52" s="816"/>
      <c r="AF52" s="816"/>
      <c r="AG52" s="816"/>
      <c r="AH52" s="816"/>
      <c r="AI52" s="816"/>
      <c r="AJ52" s="134"/>
      <c r="BS52" s="136">
        <v>0</v>
      </c>
      <c r="BT52" s="136">
        <v>0</v>
      </c>
      <c r="BU52" s="138"/>
      <c r="BV52" s="139"/>
      <c r="BW52" s="139"/>
      <c r="BX52" s="139"/>
      <c r="BY52" s="139"/>
      <c r="BZ52" s="139"/>
      <c r="CA52" s="139"/>
      <c r="CB52" s="139"/>
      <c r="CC52" s="139"/>
      <c r="CD52" s="139"/>
      <c r="CE52" s="139"/>
      <c r="CF52" s="139"/>
      <c r="CG52" s="139"/>
      <c r="CH52" s="139"/>
      <c r="CI52" s="139"/>
      <c r="CJ52" s="139"/>
      <c r="CK52" s="139"/>
      <c r="CL52" s="139"/>
      <c r="CM52" s="139"/>
      <c r="CN52" s="139"/>
    </row>
    <row r="53" spans="1:92" s="97" customFormat="1" ht="14.25">
      <c r="A53" s="103"/>
      <c r="B53" s="96"/>
      <c r="C53" s="143" t="s">
        <v>442</v>
      </c>
      <c r="T53" s="134"/>
      <c r="U53" s="134"/>
      <c r="W53" s="816">
        <v>0</v>
      </c>
      <c r="X53" s="816"/>
      <c r="Y53" s="816"/>
      <c r="Z53" s="816"/>
      <c r="AA53" s="816"/>
      <c r="AB53" s="816"/>
      <c r="AC53" s="135"/>
      <c r="AD53" s="817">
        <v>0</v>
      </c>
      <c r="AE53" s="817"/>
      <c r="AF53" s="817"/>
      <c r="AG53" s="817"/>
      <c r="AH53" s="817"/>
      <c r="AI53" s="817"/>
      <c r="AJ53" s="134"/>
      <c r="BS53" s="136"/>
      <c r="BT53" s="136"/>
      <c r="BU53" s="138"/>
      <c r="BV53" s="139"/>
      <c r="BW53" s="139"/>
      <c r="BX53" s="139"/>
      <c r="BY53" s="139"/>
      <c r="BZ53" s="139"/>
      <c r="CA53" s="139"/>
      <c r="CB53" s="139"/>
      <c r="CC53" s="139"/>
      <c r="CD53" s="139"/>
      <c r="CE53" s="139"/>
      <c r="CF53" s="139"/>
      <c r="CG53" s="139"/>
      <c r="CH53" s="139"/>
      <c r="CI53" s="139"/>
      <c r="CJ53" s="139"/>
      <c r="CK53" s="139"/>
      <c r="CL53" s="139"/>
      <c r="CM53" s="139"/>
      <c r="CN53" s="139"/>
    </row>
    <row r="54" spans="1:92" s="97" customFormat="1" thickBot="1">
      <c r="A54" s="103"/>
      <c r="B54" s="96"/>
      <c r="C54" s="143" t="s">
        <v>346</v>
      </c>
      <c r="T54" s="134"/>
      <c r="U54" s="134"/>
      <c r="W54" s="763">
        <f>+W49</f>
        <v>57564818</v>
      </c>
      <c r="X54" s="763"/>
      <c r="Y54" s="763"/>
      <c r="Z54" s="763"/>
      <c r="AA54" s="763"/>
      <c r="AB54" s="763"/>
      <c r="AC54" s="135"/>
      <c r="AD54" s="763">
        <v>1850240737</v>
      </c>
      <c r="AE54" s="763"/>
      <c r="AF54" s="763"/>
      <c r="AG54" s="763"/>
      <c r="AH54" s="763"/>
      <c r="AI54" s="763"/>
      <c r="AJ54" s="134"/>
      <c r="BR54" s="97" t="s">
        <v>443</v>
      </c>
      <c r="BS54" s="136">
        <v>57481118</v>
      </c>
      <c r="BT54" s="136">
        <v>1850240737</v>
      </c>
      <c r="BU54" s="138"/>
      <c r="BV54" s="139"/>
      <c r="BW54" s="139"/>
      <c r="BX54" s="139"/>
      <c r="BY54" s="139"/>
      <c r="BZ54" s="139"/>
      <c r="CA54" s="139"/>
      <c r="CB54" s="139"/>
      <c r="CC54" s="139"/>
      <c r="CD54" s="139"/>
      <c r="CE54" s="139"/>
      <c r="CF54" s="139"/>
      <c r="CG54" s="139"/>
      <c r="CH54" s="139"/>
      <c r="CI54" s="139"/>
      <c r="CJ54" s="139"/>
      <c r="CK54" s="139"/>
      <c r="CL54" s="139"/>
      <c r="CM54" s="139"/>
      <c r="CN54" s="139"/>
    </row>
    <row r="55" spans="1:92" s="97" customFormat="1" thickTop="1">
      <c r="A55" s="103"/>
      <c r="B55" s="96"/>
      <c r="C55" s="143"/>
      <c r="T55" s="134"/>
      <c r="U55" s="134"/>
      <c r="W55" s="135"/>
      <c r="X55" s="135"/>
      <c r="Y55" s="135"/>
      <c r="Z55" s="135"/>
      <c r="AA55" s="135"/>
      <c r="AB55" s="135"/>
      <c r="AC55" s="135"/>
      <c r="AD55" s="135"/>
      <c r="AE55" s="135"/>
      <c r="AF55" s="135"/>
      <c r="AG55" s="135"/>
      <c r="AH55" s="135"/>
      <c r="AI55" s="135"/>
      <c r="AJ55" s="134"/>
      <c r="BS55" s="136">
        <v>0</v>
      </c>
      <c r="BT55" s="136">
        <v>0</v>
      </c>
      <c r="BU55" s="138"/>
      <c r="BV55" s="139"/>
      <c r="BW55" s="139"/>
      <c r="BX55" s="139"/>
      <c r="BY55" s="139"/>
      <c r="BZ55" s="139"/>
      <c r="CA55" s="139"/>
      <c r="CB55" s="139"/>
      <c r="CC55" s="139"/>
      <c r="CD55" s="139"/>
      <c r="CE55" s="139"/>
      <c r="CF55" s="139"/>
      <c r="CG55" s="139"/>
      <c r="CH55" s="139"/>
      <c r="CI55" s="139"/>
      <c r="CJ55" s="139"/>
      <c r="CK55" s="139"/>
      <c r="CL55" s="139"/>
      <c r="CM55" s="139"/>
      <c r="CN55" s="139"/>
    </row>
    <row r="56" spans="1:92" s="147" customFormat="1" ht="14.25">
      <c r="A56" s="144" t="s">
        <v>444</v>
      </c>
      <c r="B56" s="145"/>
      <c r="C56" s="146" t="s">
        <v>840</v>
      </c>
      <c r="T56" s="148"/>
      <c r="U56" s="148"/>
      <c r="W56" s="149"/>
      <c r="X56" s="149"/>
      <c r="Y56" s="149"/>
      <c r="Z56" s="149"/>
      <c r="AA56" s="149"/>
      <c r="AB56" s="149"/>
      <c r="AC56" s="149"/>
      <c r="AD56" s="149"/>
      <c r="AE56" s="149"/>
      <c r="AF56" s="149"/>
      <c r="AG56" s="149"/>
      <c r="AH56" s="149"/>
      <c r="AI56" s="149"/>
      <c r="AJ56" s="148"/>
      <c r="BS56" s="150"/>
      <c r="BT56" s="150"/>
      <c r="BU56" s="151"/>
      <c r="BV56" s="152"/>
      <c r="BW56" s="152"/>
      <c r="BX56" s="152"/>
      <c r="BY56" s="152"/>
      <c r="BZ56" s="152"/>
      <c r="CA56" s="152"/>
      <c r="CB56" s="152"/>
      <c r="CC56" s="152"/>
      <c r="CD56" s="152"/>
      <c r="CE56" s="152"/>
      <c r="CF56" s="152"/>
      <c r="CG56" s="152"/>
      <c r="CH56" s="152"/>
      <c r="CI56" s="152"/>
      <c r="CJ56" s="152"/>
      <c r="CK56" s="152"/>
      <c r="CL56" s="152"/>
      <c r="CM56" s="152"/>
      <c r="CN56" s="152"/>
    </row>
    <row r="57" spans="1:92" s="147" customFormat="1" ht="14.25">
      <c r="A57" s="144"/>
      <c r="B57" s="145"/>
      <c r="C57" s="146"/>
      <c r="T57" s="148"/>
      <c r="U57" s="148"/>
      <c r="W57" s="149"/>
      <c r="X57" s="149"/>
      <c r="Y57" s="149"/>
      <c r="Z57" s="149"/>
      <c r="AA57" s="149"/>
      <c r="AB57" s="149"/>
      <c r="AC57" s="149"/>
      <c r="AD57" s="149"/>
      <c r="AE57" s="149"/>
      <c r="AF57" s="149"/>
      <c r="AG57" s="149"/>
      <c r="AH57" s="149"/>
      <c r="AI57" s="149"/>
      <c r="AJ57" s="148"/>
      <c r="BS57" s="150"/>
      <c r="BT57" s="150"/>
      <c r="BU57" s="151"/>
      <c r="BV57" s="152"/>
      <c r="BW57" s="152"/>
      <c r="BX57" s="152"/>
      <c r="BY57" s="152"/>
      <c r="BZ57" s="152"/>
      <c r="CA57" s="152"/>
      <c r="CB57" s="152"/>
      <c r="CC57" s="152"/>
      <c r="CD57" s="152"/>
      <c r="CE57" s="152"/>
      <c r="CF57" s="152"/>
      <c r="CG57" s="152"/>
      <c r="CH57" s="152"/>
      <c r="CI57" s="152"/>
      <c r="CJ57" s="152"/>
      <c r="CK57" s="152"/>
      <c r="CL57" s="152"/>
      <c r="CM57" s="152"/>
      <c r="CN57" s="152"/>
    </row>
    <row r="58" spans="1:92" s="147" customFormat="1" ht="14.25">
      <c r="A58" s="144"/>
      <c r="B58" s="145"/>
      <c r="C58" s="146"/>
      <c r="T58" s="148"/>
      <c r="U58" s="148"/>
      <c r="W58" s="149"/>
      <c r="X58" s="149"/>
      <c r="Y58" s="149"/>
      <c r="Z58" s="149"/>
      <c r="AA58" s="149"/>
      <c r="AB58" s="149"/>
      <c r="AC58" s="149"/>
      <c r="AD58" s="149"/>
      <c r="AE58" s="149"/>
      <c r="AF58" s="149"/>
      <c r="AG58" s="149"/>
      <c r="AH58" s="149"/>
      <c r="AI58" s="149"/>
      <c r="AJ58" s="148"/>
      <c r="BS58" s="150"/>
      <c r="BT58" s="150"/>
      <c r="BU58" s="151"/>
      <c r="BV58" s="152"/>
      <c r="BW58" s="152"/>
      <c r="BX58" s="152"/>
      <c r="BY58" s="152"/>
      <c r="BZ58" s="152"/>
      <c r="CA58" s="152"/>
      <c r="CB58" s="152"/>
      <c r="CC58" s="152"/>
      <c r="CD58" s="152"/>
      <c r="CE58" s="152"/>
      <c r="CF58" s="152"/>
      <c r="CG58" s="152"/>
      <c r="CH58" s="152"/>
      <c r="CI58" s="152"/>
      <c r="CJ58" s="152"/>
      <c r="CK58" s="152"/>
      <c r="CL58" s="152"/>
      <c r="CM58" s="152"/>
      <c r="CN58" s="152"/>
    </row>
    <row r="59" spans="1:92" s="147" customFormat="1" ht="14.25">
      <c r="A59" s="144"/>
      <c r="B59" s="145"/>
      <c r="C59" s="146" t="s">
        <v>445</v>
      </c>
      <c r="T59" s="148"/>
      <c r="U59" s="148"/>
      <c r="W59" s="149"/>
      <c r="X59" s="149"/>
      <c r="Y59" s="149"/>
      <c r="Z59" s="149"/>
      <c r="AA59" s="149"/>
      <c r="AB59" s="149"/>
      <c r="AC59" s="149"/>
      <c r="AD59" s="149"/>
      <c r="AE59" s="149"/>
      <c r="AF59" s="149"/>
      <c r="AG59" s="149"/>
      <c r="AH59" s="149"/>
      <c r="AI59" s="149"/>
      <c r="AJ59" s="148"/>
      <c r="BS59" s="150"/>
      <c r="BT59" s="150"/>
      <c r="BU59" s="151"/>
      <c r="BV59" s="152"/>
      <c r="BW59" s="152"/>
      <c r="BX59" s="152"/>
      <c r="BY59" s="152"/>
      <c r="BZ59" s="152"/>
      <c r="CA59" s="152"/>
      <c r="CB59" s="152"/>
      <c r="CC59" s="152"/>
      <c r="CD59" s="152"/>
      <c r="CE59" s="152"/>
      <c r="CF59" s="152"/>
      <c r="CG59" s="152"/>
      <c r="CH59" s="152"/>
      <c r="CI59" s="152"/>
      <c r="CJ59" s="152"/>
      <c r="CK59" s="152"/>
      <c r="CL59" s="152"/>
      <c r="CM59" s="152"/>
      <c r="CN59" s="152"/>
    </row>
    <row r="60" spans="1:92">
      <c r="A60" s="125">
        <v>5</v>
      </c>
      <c r="B60" s="96" t="s">
        <v>337</v>
      </c>
      <c r="C60" s="97" t="s">
        <v>361</v>
      </c>
      <c r="D60" s="97"/>
      <c r="E60" s="97"/>
      <c r="F60" s="97"/>
      <c r="G60" s="97"/>
      <c r="H60" s="97"/>
      <c r="I60" s="97"/>
      <c r="J60" s="97"/>
      <c r="K60" s="97"/>
      <c r="L60" s="97"/>
      <c r="M60" s="97"/>
      <c r="N60" s="97"/>
      <c r="O60" s="97"/>
      <c r="P60" s="97"/>
      <c r="Q60" s="97"/>
      <c r="R60" s="97"/>
      <c r="S60" s="97"/>
      <c r="T60" s="134"/>
      <c r="U60" s="100"/>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row>
    <row r="61" spans="1:92">
      <c r="C61" s="104"/>
      <c r="D61" s="104"/>
      <c r="E61" s="104"/>
      <c r="F61" s="104"/>
      <c r="G61" s="104"/>
      <c r="H61" s="104"/>
      <c r="I61" s="104"/>
      <c r="J61" s="104"/>
      <c r="K61" s="104"/>
      <c r="L61" s="104"/>
      <c r="M61" s="104"/>
      <c r="N61" s="104"/>
      <c r="O61" s="104"/>
      <c r="P61" s="104"/>
      <c r="Q61" s="104"/>
      <c r="R61" s="104"/>
      <c r="S61" s="104"/>
      <c r="T61" s="765"/>
      <c r="U61" s="765"/>
      <c r="W61" s="766">
        <v>42277</v>
      </c>
      <c r="X61" s="767"/>
      <c r="Y61" s="767"/>
      <c r="Z61" s="767"/>
      <c r="AA61" s="767"/>
      <c r="AB61" s="767"/>
      <c r="AC61" s="106"/>
      <c r="AD61" s="766">
        <v>42005</v>
      </c>
      <c r="AE61" s="767"/>
      <c r="AF61" s="767"/>
      <c r="AG61" s="767"/>
      <c r="AH61" s="767"/>
      <c r="AI61" s="767"/>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row>
    <row r="62" spans="1:92">
      <c r="C62" s="104"/>
      <c r="D62" s="104"/>
      <c r="E62" s="104"/>
      <c r="F62" s="104"/>
      <c r="G62" s="104"/>
      <c r="H62" s="104"/>
      <c r="I62" s="104"/>
      <c r="J62" s="104"/>
      <c r="K62" s="104"/>
      <c r="L62" s="104"/>
      <c r="M62" s="104"/>
      <c r="N62" s="104"/>
      <c r="O62" s="104"/>
      <c r="P62" s="104"/>
      <c r="Q62" s="104"/>
      <c r="R62" s="104"/>
      <c r="S62" s="104"/>
      <c r="T62" s="105"/>
      <c r="U62" s="105"/>
      <c r="W62" s="773" t="s">
        <v>341</v>
      </c>
      <c r="X62" s="774"/>
      <c r="Y62" s="774"/>
      <c r="Z62" s="774"/>
      <c r="AA62" s="774"/>
      <c r="AB62" s="774"/>
      <c r="AC62" s="106"/>
      <c r="AD62" s="775" t="s">
        <v>341</v>
      </c>
      <c r="AE62" s="774"/>
      <c r="AF62" s="774"/>
      <c r="AG62" s="774"/>
      <c r="AH62" s="774"/>
      <c r="AI62" s="774"/>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row>
    <row r="63" spans="1:92">
      <c r="C63" s="98" t="s">
        <v>446</v>
      </c>
      <c r="T63" s="804"/>
      <c r="U63" s="804"/>
      <c r="W63" s="818"/>
      <c r="X63" s="818"/>
      <c r="Y63" s="818"/>
      <c r="Z63" s="818"/>
      <c r="AA63" s="818"/>
      <c r="AB63" s="818"/>
      <c r="AD63" s="772">
        <v>0</v>
      </c>
      <c r="AE63" s="772"/>
      <c r="AF63" s="772"/>
      <c r="AG63" s="772"/>
      <c r="AH63" s="772"/>
      <c r="AI63" s="772"/>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row>
    <row r="64" spans="1:92">
      <c r="C64" s="98" t="s">
        <v>447</v>
      </c>
      <c r="T64" s="154"/>
      <c r="U64" s="154"/>
      <c r="W64" s="772">
        <v>4982219010</v>
      </c>
      <c r="X64" s="772"/>
      <c r="Y64" s="772"/>
      <c r="Z64" s="772"/>
      <c r="AA64" s="772"/>
      <c r="AB64" s="772"/>
      <c r="AD64" s="772">
        <v>7810836127</v>
      </c>
      <c r="AE64" s="772"/>
      <c r="AF64" s="772"/>
      <c r="AG64" s="772"/>
      <c r="AH64" s="772"/>
      <c r="AI64" s="772"/>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row>
    <row r="65" spans="1:93" outlineLevel="1">
      <c r="C65" s="98" t="s">
        <v>448</v>
      </c>
      <c r="T65" s="804"/>
      <c r="U65" s="804"/>
      <c r="W65" s="819">
        <v>90543870</v>
      </c>
      <c r="X65" s="819"/>
      <c r="Y65" s="819"/>
      <c r="Z65" s="819"/>
      <c r="AA65" s="819"/>
      <c r="AB65" s="819"/>
      <c r="AC65" s="155"/>
      <c r="AD65" s="818"/>
      <c r="AE65" s="818"/>
      <c r="AF65" s="818"/>
      <c r="AG65" s="818"/>
      <c r="AH65" s="818"/>
      <c r="AI65" s="818"/>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R65" s="110"/>
      <c r="BS65" s="156"/>
    </row>
    <row r="66" spans="1:93" ht="15.75" outlineLevel="1" thickBot="1">
      <c r="C66" s="762" t="s">
        <v>346</v>
      </c>
      <c r="D66" s="762"/>
      <c r="E66" s="762"/>
      <c r="F66" s="762"/>
      <c r="G66" s="762"/>
      <c r="H66" s="762"/>
      <c r="I66" s="762"/>
      <c r="J66" s="762"/>
      <c r="K66" s="762"/>
      <c r="L66" s="762"/>
      <c r="M66" s="762"/>
      <c r="N66" s="762"/>
      <c r="O66" s="762"/>
      <c r="P66" s="762"/>
      <c r="Q66" s="762"/>
      <c r="R66" s="762"/>
      <c r="S66" s="762"/>
      <c r="T66" s="96"/>
      <c r="W66" s="764">
        <f>+W64+W65</f>
        <v>5072762880</v>
      </c>
      <c r="X66" s="764"/>
      <c r="Y66" s="764"/>
      <c r="Z66" s="764"/>
      <c r="AA66" s="764"/>
      <c r="AB66" s="764"/>
      <c r="AD66" s="764">
        <v>7810836127</v>
      </c>
      <c r="AE66" s="764"/>
      <c r="AF66" s="764"/>
      <c r="AG66" s="764"/>
      <c r="AH66" s="764"/>
      <c r="AI66" s="764"/>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S66" s="123">
        <v>5724859963</v>
      </c>
      <c r="BT66" s="141">
        <v>7810836127</v>
      </c>
    </row>
    <row r="67" spans="1:93" ht="15.75" thickTop="1">
      <c r="C67" s="94"/>
      <c r="D67" s="94"/>
      <c r="E67" s="94"/>
      <c r="F67" s="94"/>
      <c r="G67" s="94"/>
      <c r="H67" s="94"/>
      <c r="I67" s="94"/>
      <c r="J67" s="94"/>
      <c r="K67" s="94"/>
      <c r="L67" s="94"/>
      <c r="M67" s="94"/>
      <c r="N67" s="94"/>
      <c r="O67" s="94"/>
      <c r="P67" s="94"/>
      <c r="Q67" s="94"/>
      <c r="R67" s="94"/>
      <c r="S67" s="94"/>
      <c r="T67" s="96"/>
      <c r="W67" s="122"/>
      <c r="X67" s="122"/>
      <c r="Y67" s="122"/>
      <c r="Z67" s="122"/>
      <c r="AA67" s="122"/>
      <c r="AB67" s="122"/>
      <c r="AD67" s="122"/>
      <c r="AE67" s="122"/>
      <c r="AF67" s="122"/>
      <c r="AG67" s="122"/>
      <c r="AH67" s="122"/>
      <c r="AI67" s="122"/>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S67" s="123">
        <v>0</v>
      </c>
      <c r="BT67" s="141">
        <v>0</v>
      </c>
    </row>
    <row r="68" spans="1:93">
      <c r="A68" s="125">
        <v>6</v>
      </c>
      <c r="B68" s="96" t="s">
        <v>337</v>
      </c>
      <c r="C68" s="157" t="s">
        <v>449</v>
      </c>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K68" s="157" t="s">
        <v>450</v>
      </c>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row>
    <row r="69" spans="1:93">
      <c r="A69" s="125"/>
      <c r="C69" s="157"/>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D69" s="158" t="s">
        <v>352</v>
      </c>
      <c r="AK69" s="157"/>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row>
    <row r="70" spans="1:93" s="163" customFormat="1" ht="13.5">
      <c r="A70" s="159"/>
      <c r="B70" s="159"/>
      <c r="C70" s="820" t="s">
        <v>451</v>
      </c>
      <c r="D70" s="821"/>
      <c r="E70" s="821"/>
      <c r="F70" s="821"/>
      <c r="G70" s="821"/>
      <c r="H70" s="821"/>
      <c r="I70" s="821"/>
      <c r="J70" s="821"/>
      <c r="K70" s="160"/>
      <c r="L70" s="824" t="s">
        <v>452</v>
      </c>
      <c r="M70" s="824"/>
      <c r="N70" s="824"/>
      <c r="O70" s="824"/>
      <c r="P70" s="824"/>
      <c r="Q70" s="824"/>
      <c r="R70" s="825" t="s">
        <v>453</v>
      </c>
      <c r="S70" s="825"/>
      <c r="T70" s="825"/>
      <c r="U70" s="825"/>
      <c r="V70" s="825"/>
      <c r="W70" s="824" t="s">
        <v>454</v>
      </c>
      <c r="X70" s="824"/>
      <c r="Y70" s="824"/>
      <c r="Z70" s="824"/>
      <c r="AA70" s="825" t="s">
        <v>455</v>
      </c>
      <c r="AB70" s="825"/>
      <c r="AC70" s="825"/>
      <c r="AD70" s="825"/>
      <c r="AE70" s="825"/>
      <c r="AF70" s="826" t="s">
        <v>346</v>
      </c>
      <c r="AG70" s="826"/>
      <c r="AH70" s="826"/>
      <c r="AI70" s="826"/>
      <c r="AJ70" s="160"/>
      <c r="AK70" s="161" t="s">
        <v>456</v>
      </c>
      <c r="AL70" s="161"/>
      <c r="AM70" s="161"/>
      <c r="AN70" s="161"/>
      <c r="AO70" s="161"/>
      <c r="AP70" s="161"/>
      <c r="AQ70" s="161"/>
      <c r="AR70" s="161"/>
      <c r="AS70" s="827" t="s">
        <v>339</v>
      </c>
      <c r="AT70" s="827"/>
      <c r="AU70" s="827"/>
      <c r="AV70" s="827"/>
      <c r="AW70" s="827"/>
      <c r="AX70" s="827" t="s">
        <v>457</v>
      </c>
      <c r="AY70" s="827"/>
      <c r="AZ70" s="827"/>
      <c r="BA70" s="827"/>
      <c r="BB70" s="827"/>
      <c r="BC70" s="827" t="s">
        <v>458</v>
      </c>
      <c r="BD70" s="827"/>
      <c r="BE70" s="827"/>
      <c r="BF70" s="827"/>
      <c r="BG70" s="827"/>
      <c r="BH70" s="827" t="s">
        <v>459</v>
      </c>
      <c r="BI70" s="827"/>
      <c r="BJ70" s="827"/>
      <c r="BK70" s="827"/>
      <c r="BL70" s="827"/>
      <c r="BM70" s="828" t="s">
        <v>347</v>
      </c>
      <c r="BN70" s="828"/>
      <c r="BO70" s="828"/>
      <c r="BP70" s="828"/>
      <c r="BQ70" s="828"/>
      <c r="BR70" s="162"/>
      <c r="BV70" s="164"/>
      <c r="BW70" s="164"/>
      <c r="BX70" s="164"/>
      <c r="BY70" s="164">
        <v>0</v>
      </c>
      <c r="BZ70" s="164"/>
      <c r="CA70" s="164"/>
      <c r="CB70" s="164"/>
      <c r="CC70" s="164"/>
      <c r="CD70" s="164"/>
      <c r="CE70" s="164"/>
      <c r="CF70" s="164"/>
      <c r="CG70" s="164"/>
      <c r="CH70" s="164"/>
      <c r="CI70" s="164"/>
      <c r="CJ70" s="164"/>
      <c r="CK70" s="164"/>
      <c r="CL70" s="164"/>
      <c r="CM70" s="164"/>
      <c r="CN70" s="164"/>
      <c r="CO70" s="164"/>
    </row>
    <row r="71" spans="1:93" s="163" customFormat="1" ht="13.5">
      <c r="A71" s="159"/>
      <c r="B71" s="159"/>
      <c r="C71" s="822"/>
      <c r="D71" s="823"/>
      <c r="E71" s="823"/>
      <c r="F71" s="823"/>
      <c r="G71" s="823"/>
      <c r="H71" s="823"/>
      <c r="I71" s="823"/>
      <c r="J71" s="823"/>
      <c r="K71" s="165"/>
      <c r="L71" s="829" t="s">
        <v>460</v>
      </c>
      <c r="M71" s="829" t="s">
        <v>461</v>
      </c>
      <c r="N71" s="829"/>
      <c r="O71" s="829"/>
      <c r="P71" s="829"/>
      <c r="Q71" s="829"/>
      <c r="R71" s="830" t="s">
        <v>462</v>
      </c>
      <c r="S71" s="830"/>
      <c r="T71" s="830"/>
      <c r="U71" s="830"/>
      <c r="V71" s="830"/>
      <c r="W71" s="829" t="s">
        <v>463</v>
      </c>
      <c r="X71" s="829"/>
      <c r="Y71" s="829"/>
      <c r="Z71" s="829"/>
      <c r="AA71" s="830" t="s">
        <v>464</v>
      </c>
      <c r="AB71" s="830" t="s">
        <v>465</v>
      </c>
      <c r="AC71" s="830"/>
      <c r="AD71" s="830"/>
      <c r="AE71" s="830"/>
      <c r="AF71" s="831"/>
      <c r="AG71" s="831"/>
      <c r="AH71" s="831"/>
      <c r="AI71" s="831"/>
      <c r="AJ71" s="160"/>
      <c r="AK71" s="165"/>
      <c r="AL71" s="166"/>
      <c r="AM71" s="166"/>
      <c r="AN71" s="166"/>
      <c r="AO71" s="166"/>
      <c r="AP71" s="166"/>
      <c r="AQ71" s="166"/>
      <c r="AR71" s="166"/>
      <c r="AS71" s="832" t="s">
        <v>466</v>
      </c>
      <c r="AT71" s="832"/>
      <c r="AU71" s="832"/>
      <c r="AV71" s="832"/>
      <c r="AW71" s="832"/>
      <c r="AX71" s="832" t="s">
        <v>467</v>
      </c>
      <c r="AY71" s="832"/>
      <c r="AZ71" s="832"/>
      <c r="BA71" s="832"/>
      <c r="BB71" s="832"/>
      <c r="BC71" s="832" t="s">
        <v>468</v>
      </c>
      <c r="BD71" s="832"/>
      <c r="BE71" s="832"/>
      <c r="BF71" s="832"/>
      <c r="BG71" s="832"/>
      <c r="BH71" s="832" t="s">
        <v>469</v>
      </c>
      <c r="BI71" s="832"/>
      <c r="BJ71" s="832"/>
      <c r="BK71" s="832"/>
      <c r="BL71" s="832"/>
      <c r="BM71" s="833"/>
      <c r="BN71" s="833"/>
      <c r="BO71" s="833"/>
      <c r="BP71" s="833"/>
      <c r="BQ71" s="833"/>
      <c r="BR71" s="167"/>
      <c r="BS71" s="168"/>
      <c r="BT71" s="169"/>
      <c r="BU71" s="169"/>
      <c r="BV71" s="170"/>
      <c r="BW71" s="164"/>
      <c r="BX71" s="164"/>
      <c r="BY71" s="164"/>
      <c r="BZ71" s="164"/>
      <c r="CA71" s="164"/>
      <c r="CB71" s="164"/>
      <c r="CC71" s="164"/>
      <c r="CD71" s="164"/>
      <c r="CE71" s="164"/>
      <c r="CF71" s="164"/>
      <c r="CG71" s="164"/>
      <c r="CH71" s="164"/>
      <c r="CI71" s="164"/>
      <c r="CJ71" s="164"/>
      <c r="CK71" s="164"/>
      <c r="CL71" s="164"/>
      <c r="CM71" s="164"/>
      <c r="CN71" s="164"/>
      <c r="CO71" s="164"/>
    </row>
    <row r="72" spans="1:93" s="163" customFormat="1" ht="13.5">
      <c r="A72" s="159"/>
      <c r="B72" s="159"/>
      <c r="C72" s="834" t="s">
        <v>470</v>
      </c>
      <c r="D72" s="835"/>
      <c r="E72" s="835"/>
      <c r="F72" s="835"/>
      <c r="G72" s="835"/>
      <c r="H72" s="835"/>
      <c r="I72" s="835"/>
      <c r="J72" s="835"/>
      <c r="K72" s="171"/>
      <c r="L72" s="836"/>
      <c r="M72" s="836"/>
      <c r="N72" s="836"/>
      <c r="O72" s="836"/>
      <c r="P72" s="836"/>
      <c r="Q72" s="836"/>
      <c r="R72" s="837"/>
      <c r="S72" s="837"/>
      <c r="T72" s="837"/>
      <c r="U72" s="837"/>
      <c r="V72" s="837"/>
      <c r="W72" s="836"/>
      <c r="X72" s="836"/>
      <c r="Y72" s="836"/>
      <c r="Z72" s="836"/>
      <c r="AA72" s="837"/>
      <c r="AB72" s="837"/>
      <c r="AC72" s="837"/>
      <c r="AD72" s="837"/>
      <c r="AE72" s="837"/>
      <c r="AF72" s="838"/>
      <c r="AG72" s="838"/>
      <c r="AH72" s="838"/>
      <c r="AI72" s="838"/>
      <c r="AJ72" s="160"/>
      <c r="AK72" s="172" t="s">
        <v>471</v>
      </c>
      <c r="AL72" s="173"/>
      <c r="AM72" s="173"/>
      <c r="AN72" s="173"/>
      <c r="AO72" s="173"/>
      <c r="AP72" s="173"/>
      <c r="AQ72" s="173"/>
      <c r="AR72" s="173"/>
      <c r="AS72" s="839"/>
      <c r="AT72" s="839"/>
      <c r="AU72" s="839"/>
      <c r="AV72" s="839"/>
      <c r="AW72" s="839"/>
      <c r="AX72" s="839"/>
      <c r="AY72" s="839"/>
      <c r="AZ72" s="839"/>
      <c r="BA72" s="839"/>
      <c r="BB72" s="839"/>
      <c r="BC72" s="839"/>
      <c r="BD72" s="839"/>
      <c r="BE72" s="839"/>
      <c r="BF72" s="839"/>
      <c r="BG72" s="839"/>
      <c r="BH72" s="839"/>
      <c r="BI72" s="839"/>
      <c r="BJ72" s="839"/>
      <c r="BK72" s="839"/>
      <c r="BL72" s="839"/>
      <c r="BM72" s="840"/>
      <c r="BN72" s="840"/>
      <c r="BO72" s="840"/>
      <c r="BP72" s="840"/>
      <c r="BQ72" s="840"/>
      <c r="BR72" s="174"/>
      <c r="BS72" s="175"/>
      <c r="BT72" s="176"/>
      <c r="BU72" s="176"/>
      <c r="BV72" s="177"/>
      <c r="BW72" s="164"/>
      <c r="BX72" s="164"/>
      <c r="BY72" s="164"/>
      <c r="BZ72" s="164"/>
      <c r="CA72" s="164"/>
      <c r="CB72" s="164"/>
      <c r="CC72" s="164"/>
      <c r="CD72" s="164"/>
      <c r="CE72" s="164"/>
      <c r="CF72" s="164"/>
      <c r="CG72" s="164"/>
      <c r="CH72" s="164"/>
      <c r="CI72" s="164"/>
      <c r="CJ72" s="164"/>
      <c r="CK72" s="164"/>
      <c r="CL72" s="164"/>
      <c r="CM72" s="164"/>
      <c r="CN72" s="164"/>
      <c r="CO72" s="164"/>
    </row>
    <row r="73" spans="1:93" s="163" customFormat="1">
      <c r="A73" s="178"/>
      <c r="B73" s="178"/>
      <c r="C73" s="841" t="s">
        <v>472</v>
      </c>
      <c r="D73" s="842"/>
      <c r="E73" s="842"/>
      <c r="F73" s="842"/>
      <c r="G73" s="842"/>
      <c r="H73" s="842"/>
      <c r="I73" s="842"/>
      <c r="J73" s="842"/>
      <c r="K73" s="160"/>
      <c r="L73" s="843"/>
      <c r="M73" s="843"/>
      <c r="N73" s="843"/>
      <c r="O73" s="843"/>
      <c r="P73" s="843"/>
      <c r="Q73" s="843"/>
      <c r="R73" s="844">
        <v>2567849765</v>
      </c>
      <c r="S73" s="845"/>
      <c r="T73" s="845"/>
      <c r="U73" s="845"/>
      <c r="V73" s="846"/>
      <c r="W73" s="847"/>
      <c r="X73" s="848"/>
      <c r="Y73" s="848"/>
      <c r="Z73" s="849"/>
      <c r="AA73" s="850">
        <v>434714148</v>
      </c>
      <c r="AB73" s="851"/>
      <c r="AC73" s="851"/>
      <c r="AD73" s="851"/>
      <c r="AE73" s="852"/>
      <c r="AF73" s="853">
        <v>3002563913</v>
      </c>
      <c r="AG73" s="853"/>
      <c r="AH73" s="853"/>
      <c r="AI73" s="853"/>
      <c r="AJ73" s="160"/>
      <c r="AK73" s="179" t="s">
        <v>473</v>
      </c>
      <c r="AL73" s="180"/>
      <c r="AM73" s="180"/>
      <c r="AN73" s="180"/>
      <c r="AO73" s="180"/>
      <c r="AP73" s="180"/>
      <c r="AQ73" s="180"/>
      <c r="AR73" s="180"/>
      <c r="AS73" s="854"/>
      <c r="AT73" s="854"/>
      <c r="AU73" s="854"/>
      <c r="AV73" s="854"/>
      <c r="AW73" s="854"/>
      <c r="AX73" s="854"/>
      <c r="AY73" s="854"/>
      <c r="AZ73" s="854"/>
      <c r="BA73" s="854"/>
      <c r="BB73" s="854"/>
      <c r="BC73" s="854"/>
      <c r="BD73" s="854"/>
      <c r="BE73" s="854"/>
      <c r="BF73" s="854"/>
      <c r="BG73" s="854"/>
      <c r="BH73" s="854"/>
      <c r="BI73" s="854"/>
      <c r="BJ73" s="854"/>
      <c r="BK73" s="854"/>
      <c r="BL73" s="854"/>
      <c r="BM73" s="855">
        <v>0</v>
      </c>
      <c r="BN73" s="855"/>
      <c r="BO73" s="855"/>
      <c r="BP73" s="855"/>
      <c r="BQ73" s="855"/>
      <c r="BR73" s="181"/>
      <c r="BS73" s="182"/>
      <c r="BT73" s="182"/>
      <c r="BU73" s="164"/>
      <c r="BV73" s="164"/>
      <c r="BW73" s="164"/>
      <c r="BX73" s="164"/>
      <c r="BY73" s="164"/>
      <c r="BZ73" s="164"/>
      <c r="CA73" s="164"/>
      <c r="CB73" s="164"/>
      <c r="CC73" s="164"/>
      <c r="CD73" s="164"/>
      <c r="CE73" s="164"/>
      <c r="CF73" s="164"/>
      <c r="CG73" s="164"/>
      <c r="CH73" s="164"/>
      <c r="CI73" s="164"/>
      <c r="CJ73" s="164"/>
      <c r="CK73" s="164"/>
      <c r="CL73" s="164"/>
      <c r="CM73" s="164"/>
      <c r="CN73" s="164"/>
      <c r="CO73" s="164"/>
    </row>
    <row r="74" spans="1:93" s="163" customFormat="1">
      <c r="A74" s="178"/>
      <c r="B74" s="178"/>
      <c r="C74" s="841" t="s">
        <v>841</v>
      </c>
      <c r="D74" s="842"/>
      <c r="E74" s="842"/>
      <c r="F74" s="842"/>
      <c r="G74" s="842"/>
      <c r="H74" s="842"/>
      <c r="I74" s="842"/>
      <c r="J74" s="842"/>
      <c r="K74" s="160"/>
      <c r="L74" s="856">
        <v>0</v>
      </c>
      <c r="M74" s="856"/>
      <c r="N74" s="856"/>
      <c r="O74" s="856"/>
      <c r="P74" s="856">
        <v>0</v>
      </c>
      <c r="Q74" s="856"/>
      <c r="R74" s="857">
        <v>0</v>
      </c>
      <c r="S74" s="857"/>
      <c r="T74" s="857">
        <v>0</v>
      </c>
      <c r="U74" s="857"/>
      <c r="V74" s="857"/>
      <c r="W74" s="856">
        <v>0</v>
      </c>
      <c r="X74" s="856">
        <v>0</v>
      </c>
      <c r="Y74" s="856"/>
      <c r="Z74" s="856"/>
      <c r="AA74" s="857">
        <v>0</v>
      </c>
      <c r="AB74" s="857">
        <v>0</v>
      </c>
      <c r="AC74" s="857"/>
      <c r="AD74" s="857"/>
      <c r="AE74" s="857"/>
      <c r="AF74" s="853">
        <v>0</v>
      </c>
      <c r="AG74" s="853"/>
      <c r="AH74" s="853"/>
      <c r="AI74" s="853"/>
      <c r="AJ74" s="160"/>
      <c r="AK74" s="179" t="s">
        <v>475</v>
      </c>
      <c r="AL74" s="180"/>
      <c r="AM74" s="180"/>
      <c r="AN74" s="180"/>
      <c r="AO74" s="180"/>
      <c r="AP74" s="180"/>
      <c r="AQ74" s="180"/>
      <c r="AR74" s="180"/>
      <c r="AS74" s="858">
        <v>0</v>
      </c>
      <c r="AT74" s="858"/>
      <c r="AU74" s="858"/>
      <c r="AV74" s="858"/>
      <c r="AW74" s="858"/>
      <c r="AX74" s="858">
        <v>0</v>
      </c>
      <c r="AY74" s="858"/>
      <c r="AZ74" s="858"/>
      <c r="BA74" s="858"/>
      <c r="BB74" s="858"/>
      <c r="BC74" s="858">
        <v>0</v>
      </c>
      <c r="BD74" s="858"/>
      <c r="BE74" s="858"/>
      <c r="BF74" s="858"/>
      <c r="BG74" s="858"/>
      <c r="BH74" s="858">
        <v>0</v>
      </c>
      <c r="BI74" s="858"/>
      <c r="BJ74" s="858"/>
      <c r="BK74" s="858"/>
      <c r="BL74" s="858"/>
      <c r="BM74" s="858">
        <v>0</v>
      </c>
      <c r="BN74" s="858"/>
      <c r="BO74" s="858"/>
      <c r="BP74" s="858"/>
      <c r="BQ74" s="858"/>
      <c r="BR74" s="183"/>
      <c r="BT74" s="182"/>
      <c r="BV74" s="164"/>
      <c r="BW74" s="164"/>
      <c r="BX74" s="164"/>
      <c r="BY74" s="164"/>
      <c r="BZ74" s="164"/>
      <c r="CA74" s="164"/>
      <c r="CB74" s="164"/>
      <c r="CC74" s="164"/>
      <c r="CD74" s="164"/>
      <c r="CE74" s="164"/>
      <c r="CF74" s="164"/>
      <c r="CG74" s="164"/>
      <c r="CH74" s="164"/>
      <c r="CI74" s="164"/>
      <c r="CJ74" s="164"/>
      <c r="CK74" s="164"/>
      <c r="CL74" s="164"/>
      <c r="CM74" s="164"/>
      <c r="CN74" s="164"/>
      <c r="CO74" s="164"/>
    </row>
    <row r="75" spans="1:93" s="193" customFormat="1">
      <c r="A75" s="184"/>
      <c r="B75" s="184"/>
      <c r="C75" s="757" t="s">
        <v>476</v>
      </c>
      <c r="D75" s="842"/>
      <c r="E75" s="842"/>
      <c r="F75" s="842"/>
      <c r="G75" s="842"/>
      <c r="H75" s="842"/>
      <c r="I75" s="842"/>
      <c r="J75" s="842"/>
      <c r="K75" s="185"/>
      <c r="L75" s="856">
        <v>0</v>
      </c>
      <c r="M75" s="856"/>
      <c r="N75" s="856"/>
      <c r="O75" s="856"/>
      <c r="P75" s="856"/>
      <c r="Q75" s="856"/>
      <c r="R75" s="857"/>
      <c r="S75" s="857"/>
      <c r="T75" s="857"/>
      <c r="U75" s="857"/>
      <c r="V75" s="857"/>
      <c r="W75" s="856">
        <v>0</v>
      </c>
      <c r="X75" s="856"/>
      <c r="Y75" s="856"/>
      <c r="Z75" s="856"/>
      <c r="AA75" s="857"/>
      <c r="AB75" s="857"/>
      <c r="AC75" s="857"/>
      <c r="AD75" s="857"/>
      <c r="AE75" s="857"/>
      <c r="AF75" s="853">
        <v>0</v>
      </c>
      <c r="AG75" s="853"/>
      <c r="AH75" s="853"/>
      <c r="AI75" s="853"/>
      <c r="AJ75" s="185"/>
      <c r="AK75" s="186" t="s">
        <v>477</v>
      </c>
      <c r="AL75" s="187"/>
      <c r="AM75" s="187"/>
      <c r="AN75" s="187"/>
      <c r="AO75" s="187"/>
      <c r="AP75" s="187"/>
      <c r="AQ75" s="187"/>
      <c r="AR75" s="187"/>
      <c r="AS75" s="859"/>
      <c r="AT75" s="859"/>
      <c r="AU75" s="859"/>
      <c r="AV75" s="859"/>
      <c r="AW75" s="859"/>
      <c r="AX75" s="859"/>
      <c r="AY75" s="859"/>
      <c r="AZ75" s="859"/>
      <c r="BA75" s="859"/>
      <c r="BB75" s="859"/>
      <c r="BC75" s="859"/>
      <c r="BD75" s="859"/>
      <c r="BE75" s="859"/>
      <c r="BF75" s="859"/>
      <c r="BG75" s="859"/>
      <c r="BH75" s="859"/>
      <c r="BI75" s="859"/>
      <c r="BJ75" s="859"/>
      <c r="BK75" s="859"/>
      <c r="BL75" s="859"/>
      <c r="BM75" s="860">
        <v>0</v>
      </c>
      <c r="BN75" s="860"/>
      <c r="BO75" s="860"/>
      <c r="BP75" s="860"/>
      <c r="BQ75" s="860"/>
      <c r="BR75" s="188"/>
      <c r="BS75" s="189"/>
      <c r="BT75" s="190"/>
      <c r="BU75" s="190"/>
      <c r="BV75" s="191"/>
      <c r="BW75" s="192"/>
      <c r="BX75" s="192"/>
      <c r="BY75" s="192"/>
      <c r="BZ75" s="164"/>
      <c r="CA75" s="192"/>
      <c r="CB75" s="192"/>
      <c r="CC75" s="192"/>
      <c r="CD75" s="192"/>
      <c r="CE75" s="192"/>
      <c r="CF75" s="192"/>
      <c r="CG75" s="192"/>
      <c r="CH75" s="192"/>
      <c r="CI75" s="192"/>
      <c r="CJ75" s="192"/>
      <c r="CK75" s="192"/>
      <c r="CL75" s="192"/>
      <c r="CM75" s="192"/>
      <c r="CN75" s="192"/>
      <c r="CO75" s="192"/>
    </row>
    <row r="76" spans="1:93" s="193" customFormat="1" ht="13.5">
      <c r="A76" s="184"/>
      <c r="B76" s="184"/>
      <c r="C76" s="861" t="s">
        <v>478</v>
      </c>
      <c r="D76" s="862"/>
      <c r="E76" s="862"/>
      <c r="F76" s="862"/>
      <c r="G76" s="862"/>
      <c r="H76" s="862"/>
      <c r="I76" s="862"/>
      <c r="J76" s="862"/>
      <c r="K76" s="185"/>
      <c r="L76" s="844"/>
      <c r="M76" s="845"/>
      <c r="N76" s="845"/>
      <c r="O76" s="845"/>
      <c r="P76" s="845"/>
      <c r="Q76" s="846"/>
      <c r="R76" s="863"/>
      <c r="S76" s="864"/>
      <c r="T76" s="864"/>
      <c r="U76" s="864"/>
      <c r="V76" s="865"/>
      <c r="W76" s="844"/>
      <c r="X76" s="845"/>
      <c r="Y76" s="845"/>
      <c r="Z76" s="846"/>
      <c r="AA76" s="863"/>
      <c r="AB76" s="864"/>
      <c r="AC76" s="864"/>
      <c r="AD76" s="864"/>
      <c r="AE76" s="865"/>
      <c r="AF76" s="853">
        <v>0</v>
      </c>
      <c r="AG76" s="853"/>
      <c r="AH76" s="853"/>
      <c r="AI76" s="853"/>
      <c r="AJ76" s="185"/>
      <c r="AK76" s="186"/>
      <c r="AL76" s="187"/>
      <c r="AM76" s="187"/>
      <c r="AN76" s="187"/>
      <c r="AO76" s="187"/>
      <c r="AP76" s="187"/>
      <c r="AQ76" s="187"/>
      <c r="AR76" s="187"/>
      <c r="AS76" s="194"/>
      <c r="AT76" s="194"/>
      <c r="AU76" s="194"/>
      <c r="AV76" s="194"/>
      <c r="AW76" s="194"/>
      <c r="AX76" s="194"/>
      <c r="AY76" s="194"/>
      <c r="AZ76" s="194"/>
      <c r="BA76" s="194"/>
      <c r="BB76" s="194"/>
      <c r="BC76" s="194"/>
      <c r="BD76" s="194"/>
      <c r="BE76" s="194"/>
      <c r="BF76" s="194"/>
      <c r="BG76" s="194"/>
      <c r="BH76" s="194"/>
      <c r="BI76" s="194"/>
      <c r="BJ76" s="194"/>
      <c r="BK76" s="194"/>
      <c r="BL76" s="194"/>
      <c r="BM76" s="188"/>
      <c r="BN76" s="188"/>
      <c r="BO76" s="188"/>
      <c r="BP76" s="188"/>
      <c r="BQ76" s="188"/>
      <c r="BR76" s="188">
        <v>371747798</v>
      </c>
      <c r="BS76" s="189"/>
      <c r="BT76" s="190"/>
      <c r="BU76" s="190"/>
      <c r="BV76" s="191"/>
      <c r="BW76" s="192"/>
      <c r="BX76" s="192"/>
      <c r="BY76" s="192"/>
      <c r="BZ76" s="164"/>
      <c r="CA76" s="192"/>
      <c r="CB76" s="192"/>
      <c r="CC76" s="192"/>
      <c r="CD76" s="192"/>
      <c r="CE76" s="192"/>
      <c r="CF76" s="192"/>
      <c r="CG76" s="192"/>
      <c r="CH76" s="192"/>
      <c r="CI76" s="192"/>
      <c r="CJ76" s="192"/>
      <c r="CK76" s="192"/>
      <c r="CL76" s="192"/>
      <c r="CM76" s="192"/>
      <c r="CN76" s="192"/>
      <c r="CO76" s="192"/>
    </row>
    <row r="77" spans="1:93" s="201" customFormat="1">
      <c r="A77" s="195"/>
      <c r="B77" s="195"/>
      <c r="C77" s="841" t="s">
        <v>842</v>
      </c>
      <c r="D77" s="842"/>
      <c r="E77" s="842"/>
      <c r="F77" s="842"/>
      <c r="G77" s="842"/>
      <c r="H77" s="842"/>
      <c r="I77" s="842"/>
      <c r="J77" s="842"/>
      <c r="K77" s="196"/>
      <c r="L77" s="856">
        <v>0</v>
      </c>
      <c r="M77" s="856"/>
      <c r="N77" s="856"/>
      <c r="O77" s="856"/>
      <c r="P77" s="856">
        <v>0</v>
      </c>
      <c r="Q77" s="856"/>
      <c r="R77" s="857">
        <v>0</v>
      </c>
      <c r="S77" s="857"/>
      <c r="T77" s="857">
        <v>0</v>
      </c>
      <c r="U77" s="857"/>
      <c r="V77" s="857"/>
      <c r="W77" s="856">
        <v>0</v>
      </c>
      <c r="X77" s="856">
        <v>0</v>
      </c>
      <c r="Y77" s="856"/>
      <c r="Z77" s="856"/>
      <c r="AA77" s="857">
        <v>0</v>
      </c>
      <c r="AB77" s="857">
        <v>0</v>
      </c>
      <c r="AC77" s="857"/>
      <c r="AD77" s="857"/>
      <c r="AE77" s="857"/>
      <c r="AF77" s="853">
        <v>0</v>
      </c>
      <c r="AG77" s="853"/>
      <c r="AH77" s="853"/>
      <c r="AI77" s="853"/>
      <c r="AJ77" s="196"/>
      <c r="AK77" s="197" t="s">
        <v>480</v>
      </c>
      <c r="AL77" s="198"/>
      <c r="AM77" s="198"/>
      <c r="AN77" s="198"/>
      <c r="AO77" s="198"/>
      <c r="AP77" s="198"/>
      <c r="AQ77" s="198"/>
      <c r="AR77" s="198"/>
      <c r="AS77" s="866">
        <v>0</v>
      </c>
      <c r="AT77" s="866"/>
      <c r="AU77" s="866"/>
      <c r="AV77" s="866"/>
      <c r="AW77" s="866"/>
      <c r="AX77" s="866">
        <v>0</v>
      </c>
      <c r="AY77" s="866"/>
      <c r="AZ77" s="866"/>
      <c r="BA77" s="866"/>
      <c r="BB77" s="866"/>
      <c r="BC77" s="866">
        <v>0</v>
      </c>
      <c r="BD77" s="866"/>
      <c r="BE77" s="866"/>
      <c r="BF77" s="866"/>
      <c r="BG77" s="866"/>
      <c r="BH77" s="866">
        <v>0</v>
      </c>
      <c r="BI77" s="866"/>
      <c r="BJ77" s="866"/>
      <c r="BK77" s="866"/>
      <c r="BL77" s="866"/>
      <c r="BM77" s="866">
        <v>0</v>
      </c>
      <c r="BN77" s="866"/>
      <c r="BO77" s="866"/>
      <c r="BP77" s="866"/>
      <c r="BQ77" s="866"/>
      <c r="BR77" s="199"/>
      <c r="BS77" s="189"/>
      <c r="BT77" s="190"/>
      <c r="BU77" s="190"/>
      <c r="BV77" s="191"/>
      <c r="BW77" s="200"/>
      <c r="BX77" s="200"/>
      <c r="BY77" s="200"/>
      <c r="BZ77" s="200"/>
      <c r="CA77" s="200"/>
      <c r="CB77" s="200"/>
      <c r="CC77" s="200"/>
      <c r="CD77" s="200"/>
      <c r="CE77" s="200"/>
      <c r="CF77" s="200"/>
      <c r="CG77" s="200"/>
      <c r="CH77" s="200"/>
      <c r="CI77" s="200"/>
      <c r="CJ77" s="200"/>
      <c r="CK77" s="200"/>
      <c r="CL77" s="200"/>
      <c r="CM77" s="200"/>
      <c r="CN77" s="200"/>
      <c r="CO77" s="200"/>
    </row>
    <row r="78" spans="1:93" s="193" customFormat="1">
      <c r="A78" s="184"/>
      <c r="B78" s="184"/>
      <c r="C78" s="757" t="s">
        <v>481</v>
      </c>
      <c r="D78" s="842"/>
      <c r="E78" s="842"/>
      <c r="F78" s="842"/>
      <c r="G78" s="842"/>
      <c r="H78" s="842"/>
      <c r="I78" s="842"/>
      <c r="J78" s="842"/>
      <c r="K78" s="185"/>
      <c r="L78" s="856">
        <v>0</v>
      </c>
      <c r="M78" s="856"/>
      <c r="N78" s="856"/>
      <c r="O78" s="856"/>
      <c r="P78" s="856"/>
      <c r="Q78" s="856"/>
      <c r="R78" s="857"/>
      <c r="S78" s="857"/>
      <c r="T78" s="857"/>
      <c r="U78" s="857"/>
      <c r="V78" s="857"/>
      <c r="W78" s="856">
        <v>0</v>
      </c>
      <c r="X78" s="856"/>
      <c r="Y78" s="856"/>
      <c r="Z78" s="856"/>
      <c r="AA78" s="857">
        <v>0</v>
      </c>
      <c r="AB78" s="857"/>
      <c r="AC78" s="857"/>
      <c r="AD78" s="857"/>
      <c r="AE78" s="857"/>
      <c r="AF78" s="853">
        <v>0</v>
      </c>
      <c r="AG78" s="853"/>
      <c r="AH78" s="853"/>
      <c r="AI78" s="853"/>
      <c r="AJ78" s="185"/>
      <c r="AK78" s="186"/>
      <c r="AL78" s="187"/>
      <c r="AM78" s="187"/>
      <c r="AN78" s="187"/>
      <c r="AO78" s="187"/>
      <c r="AP78" s="187"/>
      <c r="AQ78" s="187"/>
      <c r="AR78" s="187"/>
      <c r="AS78" s="194"/>
      <c r="AT78" s="194"/>
      <c r="AU78" s="194"/>
      <c r="AV78" s="194"/>
      <c r="AW78" s="194"/>
      <c r="AX78" s="194"/>
      <c r="AY78" s="194"/>
      <c r="AZ78" s="194"/>
      <c r="BA78" s="194"/>
      <c r="BB78" s="194"/>
      <c r="BC78" s="194"/>
      <c r="BD78" s="194"/>
      <c r="BE78" s="194"/>
      <c r="BF78" s="194"/>
      <c r="BG78" s="194"/>
      <c r="BH78" s="194"/>
      <c r="BI78" s="194"/>
      <c r="BJ78" s="194"/>
      <c r="BK78" s="194"/>
      <c r="BL78" s="194"/>
      <c r="BM78" s="188"/>
      <c r="BN78" s="188"/>
      <c r="BO78" s="188"/>
      <c r="BP78" s="188"/>
      <c r="BQ78" s="188"/>
      <c r="BR78" s="188"/>
      <c r="BV78" s="192"/>
      <c r="BW78" s="192"/>
      <c r="BX78" s="192"/>
      <c r="BY78" s="192"/>
      <c r="BZ78" s="192"/>
      <c r="CA78" s="192"/>
      <c r="CB78" s="192"/>
      <c r="CC78" s="192"/>
      <c r="CD78" s="192"/>
      <c r="CE78" s="192"/>
      <c r="CF78" s="192"/>
      <c r="CG78" s="192"/>
      <c r="CH78" s="192"/>
      <c r="CI78" s="192"/>
      <c r="CJ78" s="192"/>
      <c r="CK78" s="192"/>
      <c r="CL78" s="192"/>
      <c r="CM78" s="192"/>
      <c r="CN78" s="192"/>
      <c r="CO78" s="192"/>
    </row>
    <row r="79" spans="1:93" s="193" customFormat="1">
      <c r="A79" s="184"/>
      <c r="B79" s="184"/>
      <c r="C79" s="867" t="s">
        <v>482</v>
      </c>
      <c r="D79" s="842"/>
      <c r="E79" s="842"/>
      <c r="F79" s="842"/>
      <c r="G79" s="842"/>
      <c r="H79" s="842"/>
      <c r="I79" s="842"/>
      <c r="J79" s="842"/>
      <c r="K79" s="185"/>
      <c r="L79" s="856">
        <v>0</v>
      </c>
      <c r="M79" s="856"/>
      <c r="N79" s="856"/>
      <c r="O79" s="856"/>
      <c r="P79" s="856"/>
      <c r="Q79" s="856"/>
      <c r="R79" s="857"/>
      <c r="S79" s="857"/>
      <c r="T79" s="857"/>
      <c r="U79" s="857"/>
      <c r="V79" s="857"/>
      <c r="W79" s="856"/>
      <c r="X79" s="856"/>
      <c r="Y79" s="856"/>
      <c r="Z79" s="856"/>
      <c r="AA79" s="857"/>
      <c r="AB79" s="857"/>
      <c r="AC79" s="857"/>
      <c r="AD79" s="857"/>
      <c r="AE79" s="857"/>
      <c r="AF79" s="853">
        <v>0</v>
      </c>
      <c r="AG79" s="853"/>
      <c r="AH79" s="853"/>
      <c r="AI79" s="853"/>
      <c r="AJ79" s="185"/>
      <c r="AK79" s="186" t="s">
        <v>483</v>
      </c>
      <c r="AL79" s="187"/>
      <c r="AM79" s="187"/>
      <c r="AN79" s="187"/>
      <c r="AO79" s="187"/>
      <c r="AP79" s="187"/>
      <c r="AQ79" s="187"/>
      <c r="AR79" s="187"/>
      <c r="AS79" s="859"/>
      <c r="AT79" s="859"/>
      <c r="AU79" s="859"/>
      <c r="AV79" s="859"/>
      <c r="AW79" s="859"/>
      <c r="AX79" s="859"/>
      <c r="AY79" s="859"/>
      <c r="AZ79" s="859"/>
      <c r="BA79" s="859"/>
      <c r="BB79" s="859"/>
      <c r="BC79" s="859"/>
      <c r="BD79" s="859"/>
      <c r="BE79" s="859"/>
      <c r="BF79" s="859"/>
      <c r="BG79" s="859"/>
      <c r="BH79" s="859"/>
      <c r="BI79" s="859"/>
      <c r="BJ79" s="859"/>
      <c r="BK79" s="859"/>
      <c r="BL79" s="859"/>
      <c r="BM79" s="860">
        <v>0</v>
      </c>
      <c r="BN79" s="860"/>
      <c r="BO79" s="860"/>
      <c r="BP79" s="860"/>
      <c r="BQ79" s="860"/>
      <c r="BR79" s="188"/>
      <c r="BV79" s="192"/>
      <c r="BW79" s="192"/>
      <c r="BX79" s="192"/>
      <c r="BY79" s="192"/>
      <c r="BZ79" s="192"/>
      <c r="CA79" s="192"/>
      <c r="CB79" s="192"/>
      <c r="CC79" s="192"/>
      <c r="CD79" s="192"/>
      <c r="CE79" s="192"/>
      <c r="CF79" s="192"/>
      <c r="CG79" s="192"/>
      <c r="CH79" s="192"/>
      <c r="CI79" s="192"/>
      <c r="CJ79" s="192"/>
      <c r="CK79" s="192"/>
      <c r="CL79" s="192"/>
      <c r="CM79" s="192"/>
      <c r="CN79" s="192"/>
      <c r="CO79" s="192"/>
    </row>
    <row r="80" spans="1:93" s="163" customFormat="1">
      <c r="A80" s="178"/>
      <c r="B80" s="178"/>
      <c r="C80" s="868" t="s">
        <v>366</v>
      </c>
      <c r="D80" s="869"/>
      <c r="E80" s="869"/>
      <c r="F80" s="869"/>
      <c r="G80" s="869"/>
      <c r="H80" s="869"/>
      <c r="I80" s="869"/>
      <c r="J80" s="869"/>
      <c r="K80" s="165"/>
      <c r="L80" s="870">
        <v>0</v>
      </c>
      <c r="M80" s="870"/>
      <c r="N80" s="870"/>
      <c r="O80" s="870"/>
      <c r="P80" s="870">
        <v>0</v>
      </c>
      <c r="Q80" s="870"/>
      <c r="R80" s="871">
        <v>2567849765</v>
      </c>
      <c r="S80" s="871" t="e">
        <v>#REF!</v>
      </c>
      <c r="T80" s="871">
        <v>0</v>
      </c>
      <c r="U80" s="871"/>
      <c r="V80" s="871"/>
      <c r="W80" s="870">
        <v>0</v>
      </c>
      <c r="X80" s="870"/>
      <c r="Y80" s="870"/>
      <c r="Z80" s="870"/>
      <c r="AA80" s="871">
        <v>434714148</v>
      </c>
      <c r="AB80" s="871">
        <v>0</v>
      </c>
      <c r="AC80" s="871"/>
      <c r="AD80" s="871"/>
      <c r="AE80" s="871"/>
      <c r="AF80" s="872">
        <v>3002563913</v>
      </c>
      <c r="AG80" s="872"/>
      <c r="AH80" s="872"/>
      <c r="AI80" s="872"/>
      <c r="AJ80" s="160"/>
      <c r="AK80" s="179" t="s">
        <v>484</v>
      </c>
      <c r="AL80" s="180"/>
      <c r="AM80" s="180"/>
      <c r="AN80" s="180"/>
      <c r="AO80" s="180"/>
      <c r="AP80" s="180"/>
      <c r="AQ80" s="180"/>
      <c r="AR80" s="180"/>
      <c r="AS80" s="858">
        <v>0</v>
      </c>
      <c r="AT80" s="858"/>
      <c r="AU80" s="858"/>
      <c r="AV80" s="858"/>
      <c r="AW80" s="858"/>
      <c r="AX80" s="858">
        <v>0</v>
      </c>
      <c r="AY80" s="858"/>
      <c r="AZ80" s="858"/>
      <c r="BA80" s="858"/>
      <c r="BB80" s="858"/>
      <c r="BC80" s="858">
        <v>0</v>
      </c>
      <c r="BD80" s="858"/>
      <c r="BE80" s="858"/>
      <c r="BF80" s="858"/>
      <c r="BG80" s="858"/>
      <c r="BH80" s="858">
        <v>0</v>
      </c>
      <c r="BI80" s="858"/>
      <c r="BJ80" s="858"/>
      <c r="BK80" s="858"/>
      <c r="BL80" s="858"/>
      <c r="BM80" s="858">
        <v>0</v>
      </c>
      <c r="BN80" s="858"/>
      <c r="BO80" s="858"/>
      <c r="BP80" s="858"/>
      <c r="BQ80" s="858"/>
      <c r="BR80" s="183"/>
      <c r="BS80" s="182">
        <v>3002563913</v>
      </c>
      <c r="BT80" s="182"/>
      <c r="BV80" s="164"/>
      <c r="BW80" s="164"/>
      <c r="BX80" s="164"/>
      <c r="BY80" s="164"/>
      <c r="BZ80" s="192"/>
      <c r="CA80" s="164"/>
      <c r="CB80" s="164"/>
      <c r="CC80" s="164"/>
      <c r="CD80" s="164"/>
      <c r="CE80" s="164"/>
      <c r="CF80" s="164"/>
      <c r="CG80" s="164"/>
      <c r="CH80" s="164"/>
      <c r="CI80" s="164"/>
      <c r="CJ80" s="164"/>
      <c r="CK80" s="164"/>
      <c r="CL80" s="164"/>
      <c r="CM80" s="164"/>
      <c r="CN80" s="164"/>
      <c r="CO80" s="164"/>
    </row>
    <row r="81" spans="1:93" s="163" customFormat="1" ht="13.5">
      <c r="A81" s="178"/>
      <c r="B81" s="178"/>
      <c r="C81" s="202"/>
      <c r="D81" s="203"/>
      <c r="E81" s="203"/>
      <c r="F81" s="203"/>
      <c r="G81" s="203"/>
      <c r="H81" s="203"/>
      <c r="I81" s="203"/>
      <c r="J81" s="204"/>
      <c r="K81" s="160"/>
      <c r="L81" s="205"/>
      <c r="M81" s="206"/>
      <c r="N81" s="206"/>
      <c r="O81" s="206"/>
      <c r="P81" s="206"/>
      <c r="Q81" s="207"/>
      <c r="R81" s="208"/>
      <c r="S81" s="209"/>
      <c r="T81" s="209"/>
      <c r="U81" s="209"/>
      <c r="V81" s="210"/>
      <c r="W81" s="205"/>
      <c r="X81" s="206"/>
      <c r="Y81" s="206"/>
      <c r="Z81" s="207"/>
      <c r="AA81" s="208"/>
      <c r="AB81" s="209"/>
      <c r="AC81" s="209"/>
      <c r="AD81" s="209"/>
      <c r="AE81" s="210"/>
      <c r="AF81" s="211"/>
      <c r="AG81" s="212"/>
      <c r="AH81" s="212"/>
      <c r="AI81" s="212"/>
      <c r="AJ81" s="160"/>
      <c r="AK81" s="179"/>
      <c r="AL81" s="180"/>
      <c r="AM81" s="180"/>
      <c r="AN81" s="180"/>
      <c r="AO81" s="180"/>
      <c r="AP81" s="180"/>
      <c r="AQ81" s="180"/>
      <c r="AR81" s="180"/>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2">
        <v>0</v>
      </c>
      <c r="BT81" s="182"/>
      <c r="BV81" s="164"/>
      <c r="BW81" s="164"/>
      <c r="BX81" s="164"/>
      <c r="BY81" s="164"/>
      <c r="BZ81" s="192"/>
      <c r="CA81" s="164"/>
      <c r="CB81" s="164"/>
      <c r="CC81" s="164"/>
      <c r="CD81" s="164"/>
      <c r="CE81" s="164"/>
      <c r="CF81" s="164"/>
      <c r="CG81" s="164"/>
      <c r="CH81" s="164"/>
      <c r="CI81" s="164"/>
      <c r="CJ81" s="164"/>
      <c r="CK81" s="164"/>
      <c r="CL81" s="164"/>
      <c r="CM81" s="164"/>
      <c r="CN81" s="164"/>
      <c r="CO81" s="164"/>
    </row>
    <row r="82" spans="1:93" s="221" customFormat="1" ht="14.25">
      <c r="A82" s="159"/>
      <c r="B82" s="159"/>
      <c r="C82" s="213" t="s">
        <v>485</v>
      </c>
      <c r="D82" s="214"/>
      <c r="E82" s="214"/>
      <c r="F82" s="214"/>
      <c r="G82" s="214"/>
      <c r="H82" s="214"/>
      <c r="I82" s="214"/>
      <c r="J82" s="215"/>
      <c r="K82" s="216"/>
      <c r="L82" s="873"/>
      <c r="M82" s="873"/>
      <c r="N82" s="873"/>
      <c r="O82" s="873"/>
      <c r="P82" s="873"/>
      <c r="Q82" s="873"/>
      <c r="R82" s="874"/>
      <c r="S82" s="874"/>
      <c r="T82" s="874"/>
      <c r="U82" s="874"/>
      <c r="V82" s="874"/>
      <c r="W82" s="873"/>
      <c r="X82" s="873"/>
      <c r="Y82" s="873"/>
      <c r="Z82" s="873"/>
      <c r="AA82" s="875"/>
      <c r="AB82" s="876"/>
      <c r="AC82" s="876"/>
      <c r="AD82" s="876"/>
      <c r="AE82" s="877"/>
      <c r="AF82" s="878"/>
      <c r="AG82" s="878"/>
      <c r="AH82" s="878"/>
      <c r="AI82" s="878"/>
      <c r="AJ82" s="217"/>
      <c r="AK82" s="172" t="s">
        <v>486</v>
      </c>
      <c r="AL82" s="218"/>
      <c r="AM82" s="218"/>
      <c r="AN82" s="218"/>
      <c r="AO82" s="218"/>
      <c r="AP82" s="218"/>
      <c r="AQ82" s="218"/>
      <c r="AR82" s="218"/>
      <c r="AS82" s="219"/>
      <c r="AT82" s="219"/>
      <c r="AU82" s="219"/>
      <c r="AV82" s="219"/>
      <c r="AW82" s="219"/>
      <c r="AX82" s="879"/>
      <c r="AY82" s="879"/>
      <c r="AZ82" s="879"/>
      <c r="BA82" s="879"/>
      <c r="BB82" s="879"/>
      <c r="BC82" s="879"/>
      <c r="BD82" s="879"/>
      <c r="BE82" s="879"/>
      <c r="BF82" s="879"/>
      <c r="BG82" s="879"/>
      <c r="BH82" s="879"/>
      <c r="BI82" s="879"/>
      <c r="BJ82" s="879"/>
      <c r="BK82" s="879"/>
      <c r="BL82" s="879"/>
      <c r="BM82" s="880"/>
      <c r="BN82" s="880"/>
      <c r="BO82" s="880"/>
      <c r="BP82" s="880"/>
      <c r="BQ82" s="880"/>
      <c r="BR82" s="220"/>
      <c r="BV82" s="222"/>
      <c r="BW82" s="222"/>
      <c r="BX82" s="222"/>
      <c r="BY82" s="222"/>
      <c r="BZ82" s="223"/>
      <c r="CA82" s="222"/>
      <c r="CB82" s="222"/>
      <c r="CC82" s="222"/>
      <c r="CD82" s="222"/>
      <c r="CE82" s="222"/>
      <c r="CF82" s="222"/>
      <c r="CG82" s="222"/>
      <c r="CH82" s="222"/>
      <c r="CI82" s="222"/>
      <c r="CJ82" s="222"/>
      <c r="CK82" s="222"/>
      <c r="CL82" s="222"/>
      <c r="CM82" s="222"/>
      <c r="CN82" s="222"/>
      <c r="CO82" s="222"/>
    </row>
    <row r="83" spans="1:93" s="163" customFormat="1">
      <c r="A83" s="178"/>
      <c r="B83" s="178"/>
      <c r="C83" s="841" t="s">
        <v>472</v>
      </c>
      <c r="D83" s="842"/>
      <c r="E83" s="842"/>
      <c r="F83" s="842"/>
      <c r="G83" s="842"/>
      <c r="H83" s="842"/>
      <c r="I83" s="842"/>
      <c r="J83" s="842"/>
      <c r="K83" s="160"/>
      <c r="L83" s="847"/>
      <c r="M83" s="848"/>
      <c r="N83" s="848"/>
      <c r="O83" s="848"/>
      <c r="P83" s="848"/>
      <c r="Q83" s="849"/>
      <c r="R83" s="850">
        <v>2282985095</v>
      </c>
      <c r="S83" s="851"/>
      <c r="T83" s="851"/>
      <c r="U83" s="851"/>
      <c r="V83" s="852"/>
      <c r="W83" s="847"/>
      <c r="X83" s="848"/>
      <c r="Y83" s="848"/>
      <c r="Z83" s="849"/>
      <c r="AA83" s="850">
        <v>387494220</v>
      </c>
      <c r="AB83" s="851"/>
      <c r="AC83" s="851"/>
      <c r="AD83" s="851"/>
      <c r="AE83" s="852"/>
      <c r="AF83" s="881">
        <f>R83+AA83</f>
        <v>2670479315</v>
      </c>
      <c r="AG83" s="882"/>
      <c r="AH83" s="882"/>
      <c r="AI83" s="883"/>
      <c r="AJ83" s="160"/>
      <c r="AK83" s="179" t="s">
        <v>473</v>
      </c>
      <c r="AL83" s="180"/>
      <c r="AM83" s="180"/>
      <c r="AN83" s="180"/>
      <c r="AO83" s="180"/>
      <c r="AP83" s="180"/>
      <c r="AQ83" s="180"/>
      <c r="AR83" s="180"/>
      <c r="AS83" s="858"/>
      <c r="AT83" s="858"/>
      <c r="AU83" s="858"/>
      <c r="AV83" s="858"/>
      <c r="AW83" s="858"/>
      <c r="AX83" s="858"/>
      <c r="AY83" s="858"/>
      <c r="AZ83" s="858"/>
      <c r="BA83" s="858"/>
      <c r="BB83" s="858"/>
      <c r="BC83" s="858"/>
      <c r="BD83" s="858"/>
      <c r="BE83" s="858"/>
      <c r="BF83" s="858"/>
      <c r="BG83" s="858"/>
      <c r="BH83" s="858"/>
      <c r="BI83" s="858"/>
      <c r="BJ83" s="858"/>
      <c r="BK83" s="858"/>
      <c r="BL83" s="858"/>
      <c r="BM83" s="855">
        <v>0</v>
      </c>
      <c r="BN83" s="855"/>
      <c r="BO83" s="855"/>
      <c r="BP83" s="855"/>
      <c r="BQ83" s="855"/>
      <c r="BR83" s="181"/>
      <c r="BS83" s="224">
        <v>2670479315</v>
      </c>
      <c r="BT83" s="224"/>
      <c r="BU83" s="163">
        <v>431730732</v>
      </c>
      <c r="BV83" s="164"/>
      <c r="BW83" s="164"/>
      <c r="BX83" s="164"/>
      <c r="BY83" s="222"/>
      <c r="BZ83" s="192"/>
      <c r="CA83" s="164"/>
      <c r="CB83" s="164"/>
      <c r="CC83" s="164">
        <v>68549567</v>
      </c>
      <c r="CD83" s="164">
        <v>21793819</v>
      </c>
      <c r="CE83" s="164"/>
      <c r="CF83" s="164"/>
      <c r="CG83" s="164"/>
      <c r="CH83" s="164"/>
      <c r="CI83" s="164"/>
      <c r="CJ83" s="164"/>
      <c r="CK83" s="164"/>
      <c r="CL83" s="164"/>
      <c r="CM83" s="164"/>
      <c r="CN83" s="164"/>
      <c r="CO83" s="164"/>
    </row>
    <row r="84" spans="1:93" s="163" customFormat="1">
      <c r="A84" s="178"/>
      <c r="B84" s="178"/>
      <c r="C84" s="841" t="s">
        <v>474</v>
      </c>
      <c r="D84" s="842"/>
      <c r="E84" s="842"/>
      <c r="F84" s="842"/>
      <c r="G84" s="842"/>
      <c r="H84" s="842"/>
      <c r="I84" s="842"/>
      <c r="J84" s="842"/>
      <c r="K84" s="160"/>
      <c r="L84" s="847">
        <v>0</v>
      </c>
      <c r="M84" s="848"/>
      <c r="N84" s="848"/>
      <c r="O84" s="848"/>
      <c r="P84" s="848"/>
      <c r="Q84" s="849"/>
      <c r="R84" s="850">
        <v>102177352</v>
      </c>
      <c r="S84" s="851"/>
      <c r="T84" s="851"/>
      <c r="U84" s="851"/>
      <c r="V84" s="852"/>
      <c r="W84" s="847"/>
      <c r="X84" s="848"/>
      <c r="Y84" s="848"/>
      <c r="Z84" s="849"/>
      <c r="AA84" s="850">
        <v>32690727</v>
      </c>
      <c r="AB84" s="851"/>
      <c r="AC84" s="851"/>
      <c r="AD84" s="851"/>
      <c r="AE84" s="852"/>
      <c r="AF84" s="853">
        <f>+R84+AA84</f>
        <v>134868079</v>
      </c>
      <c r="AG84" s="853"/>
      <c r="AH84" s="853"/>
      <c r="AI84" s="853"/>
      <c r="AJ84" s="160"/>
      <c r="AK84" s="179" t="s">
        <v>487</v>
      </c>
      <c r="AL84" s="180"/>
      <c r="AM84" s="180"/>
      <c r="AN84" s="180"/>
      <c r="AO84" s="180"/>
      <c r="AP84" s="180"/>
      <c r="AQ84" s="180"/>
      <c r="AR84" s="180"/>
      <c r="AS84" s="858"/>
      <c r="AT84" s="858"/>
      <c r="AU84" s="858"/>
      <c r="AV84" s="858"/>
      <c r="AW84" s="858"/>
      <c r="AX84" s="858"/>
      <c r="AY84" s="858"/>
      <c r="AZ84" s="858"/>
      <c r="BA84" s="858"/>
      <c r="BB84" s="858"/>
      <c r="BC84" s="858"/>
      <c r="BD84" s="858"/>
      <c r="BE84" s="858"/>
      <c r="BF84" s="858"/>
      <c r="BG84" s="858"/>
      <c r="BH84" s="858"/>
      <c r="BI84" s="858"/>
      <c r="BJ84" s="858"/>
      <c r="BK84" s="858"/>
      <c r="BL84" s="858"/>
      <c r="BM84" s="855">
        <v>0</v>
      </c>
      <c r="BN84" s="855"/>
      <c r="BO84" s="855"/>
      <c r="BP84" s="855"/>
      <c r="BQ84" s="855"/>
      <c r="BR84" s="181"/>
      <c r="BS84" s="225"/>
      <c r="BT84" s="226"/>
      <c r="BU84" s="226" t="e">
        <v>#REF!</v>
      </c>
      <c r="BV84" s="227"/>
      <c r="BW84" s="164"/>
      <c r="BX84" s="164"/>
      <c r="BY84" s="222"/>
      <c r="BZ84" s="192"/>
      <c r="CA84" s="164"/>
      <c r="CB84" s="164"/>
      <c r="CC84" s="164">
        <f>+CC83+R84</f>
        <v>170726919</v>
      </c>
      <c r="CD84" s="164">
        <f>+CD83+AA84</f>
        <v>54484546</v>
      </c>
      <c r="CE84" s="164">
        <f>+CC84+CD84</f>
        <v>225211465</v>
      </c>
      <c r="CF84" s="164"/>
      <c r="CG84" s="164"/>
      <c r="CH84" s="164"/>
      <c r="CI84" s="164"/>
      <c r="CJ84" s="164"/>
      <c r="CK84" s="164"/>
      <c r="CL84" s="164"/>
      <c r="CM84" s="164"/>
      <c r="CN84" s="164"/>
      <c r="CO84" s="164"/>
    </row>
    <row r="85" spans="1:93" s="193" customFormat="1">
      <c r="A85" s="184"/>
      <c r="B85" s="184"/>
      <c r="C85" s="757" t="s">
        <v>488</v>
      </c>
      <c r="D85" s="758"/>
      <c r="E85" s="758"/>
      <c r="F85" s="758"/>
      <c r="G85" s="758"/>
      <c r="H85" s="758"/>
      <c r="I85" s="758"/>
      <c r="J85" s="758"/>
      <c r="K85" s="185"/>
      <c r="L85" s="759"/>
      <c r="M85" s="760"/>
      <c r="N85" s="760"/>
      <c r="O85" s="760"/>
      <c r="P85" s="760"/>
      <c r="Q85" s="761"/>
      <c r="R85" s="884">
        <v>102177352</v>
      </c>
      <c r="S85" s="885"/>
      <c r="T85" s="885"/>
      <c r="U85" s="885"/>
      <c r="V85" s="886"/>
      <c r="W85" s="887"/>
      <c r="X85" s="887"/>
      <c r="Y85" s="887"/>
      <c r="Z85" s="887"/>
      <c r="AA85" s="884">
        <v>32690727</v>
      </c>
      <c r="AB85" s="885"/>
      <c r="AC85" s="885"/>
      <c r="AD85" s="885"/>
      <c r="AE85" s="886"/>
      <c r="AF85" s="888">
        <f>+R85+AA85</f>
        <v>134868079</v>
      </c>
      <c r="AG85" s="888"/>
      <c r="AH85" s="888"/>
      <c r="AI85" s="888"/>
      <c r="AJ85" s="185"/>
      <c r="AK85" s="186"/>
      <c r="AL85" s="187"/>
      <c r="AM85" s="187"/>
      <c r="AN85" s="187"/>
      <c r="AO85" s="187"/>
      <c r="AP85" s="187"/>
      <c r="AQ85" s="187"/>
      <c r="AR85" s="187"/>
      <c r="AS85" s="628"/>
      <c r="AT85" s="628"/>
      <c r="AU85" s="628"/>
      <c r="AV85" s="628"/>
      <c r="AW85" s="628"/>
      <c r="AX85" s="628"/>
      <c r="AY85" s="628"/>
      <c r="AZ85" s="628"/>
      <c r="BA85" s="628"/>
      <c r="BB85" s="628"/>
      <c r="BC85" s="628"/>
      <c r="BD85" s="628"/>
      <c r="BE85" s="628"/>
      <c r="BF85" s="628"/>
      <c r="BG85" s="628"/>
      <c r="BH85" s="628"/>
      <c r="BI85" s="628"/>
      <c r="BJ85" s="628"/>
      <c r="BK85" s="628"/>
      <c r="BL85" s="628"/>
      <c r="BM85" s="629"/>
      <c r="BN85" s="629"/>
      <c r="BO85" s="629"/>
      <c r="BP85" s="629"/>
      <c r="BQ85" s="629"/>
      <c r="BR85" s="629"/>
      <c r="BS85" s="228">
        <v>90343386</v>
      </c>
      <c r="BT85" s="228"/>
      <c r="BU85" s="228" t="e">
        <v>#REF!</v>
      </c>
      <c r="BV85" s="192"/>
      <c r="BW85" s="192"/>
      <c r="BX85" s="192"/>
      <c r="BY85" s="223"/>
      <c r="BZ85" s="192"/>
      <c r="CA85" s="192"/>
      <c r="CB85" s="192"/>
      <c r="CC85" s="192"/>
      <c r="CD85" s="192"/>
      <c r="CE85" s="192"/>
      <c r="CF85" s="192"/>
      <c r="CG85" s="192"/>
      <c r="CH85" s="192"/>
      <c r="CI85" s="192"/>
      <c r="CJ85" s="192"/>
      <c r="CK85" s="192"/>
      <c r="CL85" s="192"/>
      <c r="CM85" s="192"/>
      <c r="CN85" s="192"/>
      <c r="CO85" s="192"/>
    </row>
    <row r="86" spans="1:93" s="193" customFormat="1">
      <c r="A86" s="184"/>
      <c r="B86" s="184"/>
      <c r="C86" s="867" t="s">
        <v>478</v>
      </c>
      <c r="D86" s="842"/>
      <c r="E86" s="842"/>
      <c r="F86" s="842"/>
      <c r="G86" s="842"/>
      <c r="H86" s="842"/>
      <c r="I86" s="842"/>
      <c r="J86" s="842"/>
      <c r="K86" s="185"/>
      <c r="L86" s="759">
        <v>0</v>
      </c>
      <c r="M86" s="760"/>
      <c r="N86" s="760"/>
      <c r="O86" s="760"/>
      <c r="P86" s="760"/>
      <c r="Q86" s="761"/>
      <c r="R86" s="850"/>
      <c r="S86" s="851"/>
      <c r="T86" s="851"/>
      <c r="U86" s="851"/>
      <c r="V86" s="852"/>
      <c r="W86" s="887"/>
      <c r="X86" s="887"/>
      <c r="Y86" s="887"/>
      <c r="Z86" s="887"/>
      <c r="AA86" s="884" t="s">
        <v>337</v>
      </c>
      <c r="AB86" s="885"/>
      <c r="AC86" s="885"/>
      <c r="AD86" s="885"/>
      <c r="AE86" s="886"/>
      <c r="AF86" s="888">
        <v>0</v>
      </c>
      <c r="AG86" s="888"/>
      <c r="AH86" s="888"/>
      <c r="AI86" s="888"/>
      <c r="AJ86" s="185"/>
      <c r="AK86" s="186"/>
      <c r="AL86" s="187"/>
      <c r="AM86" s="187"/>
      <c r="AN86" s="187"/>
      <c r="AO86" s="187"/>
      <c r="AP86" s="187"/>
      <c r="AQ86" s="187"/>
      <c r="AR86" s="187"/>
      <c r="AS86" s="194"/>
      <c r="AT86" s="194"/>
      <c r="AU86" s="194"/>
      <c r="AV86" s="194"/>
      <c r="AW86" s="194"/>
      <c r="AX86" s="194"/>
      <c r="AY86" s="194"/>
      <c r="AZ86" s="194"/>
      <c r="BA86" s="194"/>
      <c r="BB86" s="194"/>
      <c r="BC86" s="194"/>
      <c r="BD86" s="194"/>
      <c r="BE86" s="194"/>
      <c r="BF86" s="194"/>
      <c r="BG86" s="194"/>
      <c r="BH86" s="194"/>
      <c r="BI86" s="194"/>
      <c r="BJ86" s="194"/>
      <c r="BK86" s="194"/>
      <c r="BL86" s="194"/>
      <c r="BM86" s="188"/>
      <c r="BN86" s="188"/>
      <c r="BO86" s="188"/>
      <c r="BP86" s="188"/>
      <c r="BQ86" s="188"/>
      <c r="BR86" s="188"/>
      <c r="BS86" s="228">
        <v>281404412</v>
      </c>
      <c r="BT86" s="228"/>
      <c r="BU86" s="228">
        <v>371747798</v>
      </c>
      <c r="BV86" s="192"/>
      <c r="BW86" s="192"/>
      <c r="BX86" s="192"/>
      <c r="BY86" s="223"/>
      <c r="BZ86" s="192"/>
      <c r="CA86" s="192"/>
      <c r="CB86" s="192"/>
      <c r="CC86" s="192"/>
      <c r="CD86" s="192"/>
      <c r="CE86" s="192"/>
      <c r="CF86" s="192"/>
      <c r="CG86" s="192"/>
      <c r="CH86" s="192"/>
      <c r="CI86" s="192"/>
      <c r="CJ86" s="192"/>
      <c r="CK86" s="192"/>
      <c r="CL86" s="192"/>
      <c r="CM86" s="192"/>
      <c r="CN86" s="192"/>
      <c r="CO86" s="192"/>
    </row>
    <row r="87" spans="1:93" s="201" customFormat="1">
      <c r="A87" s="195"/>
      <c r="B87" s="195"/>
      <c r="C87" s="841" t="s">
        <v>479</v>
      </c>
      <c r="D87" s="842"/>
      <c r="E87" s="842"/>
      <c r="F87" s="842"/>
      <c r="G87" s="842"/>
      <c r="H87" s="842"/>
      <c r="I87" s="842"/>
      <c r="J87" s="842"/>
      <c r="K87" s="196"/>
      <c r="L87" s="856">
        <v>0</v>
      </c>
      <c r="M87" s="856"/>
      <c r="N87" s="856"/>
      <c r="O87" s="856"/>
      <c r="P87" s="856"/>
      <c r="Q87" s="856"/>
      <c r="R87" s="857">
        <v>0</v>
      </c>
      <c r="S87" s="857">
        <v>0</v>
      </c>
      <c r="T87" s="857">
        <v>0</v>
      </c>
      <c r="U87" s="857">
        <v>0</v>
      </c>
      <c r="V87" s="857">
        <v>0</v>
      </c>
      <c r="W87" s="856">
        <v>0</v>
      </c>
      <c r="X87" s="856"/>
      <c r="Y87" s="856"/>
      <c r="Z87" s="856"/>
      <c r="AA87" s="856">
        <v>0</v>
      </c>
      <c r="AB87" s="856"/>
      <c r="AC87" s="856"/>
      <c r="AD87" s="856"/>
      <c r="AE87" s="856"/>
      <c r="AF87" s="853">
        <v>0</v>
      </c>
      <c r="AG87" s="853"/>
      <c r="AH87" s="853"/>
      <c r="AI87" s="853"/>
      <c r="AJ87" s="196"/>
      <c r="AK87" s="197" t="s">
        <v>480</v>
      </c>
      <c r="AL87" s="198"/>
      <c r="AM87" s="198"/>
      <c r="AN87" s="198"/>
      <c r="AO87" s="198"/>
      <c r="AP87" s="198"/>
      <c r="AQ87" s="198"/>
      <c r="AR87" s="198"/>
      <c r="AS87" s="866">
        <v>0</v>
      </c>
      <c r="AT87" s="866"/>
      <c r="AU87" s="866"/>
      <c r="AV87" s="866"/>
      <c r="AW87" s="866"/>
      <c r="AX87" s="866">
        <v>0</v>
      </c>
      <c r="AY87" s="866"/>
      <c r="AZ87" s="866"/>
      <c r="BA87" s="866"/>
      <c r="BB87" s="866"/>
      <c r="BC87" s="866">
        <v>0</v>
      </c>
      <c r="BD87" s="866"/>
      <c r="BE87" s="866"/>
      <c r="BF87" s="866"/>
      <c r="BG87" s="866"/>
      <c r="BH87" s="866">
        <v>0</v>
      </c>
      <c r="BI87" s="866"/>
      <c r="BJ87" s="866"/>
      <c r="BK87" s="866"/>
      <c r="BL87" s="866"/>
      <c r="BM87" s="866">
        <v>0</v>
      </c>
      <c r="BN87" s="866"/>
      <c r="BO87" s="866"/>
      <c r="BP87" s="866"/>
      <c r="BQ87" s="866"/>
      <c r="BR87" s="199"/>
      <c r="BS87" s="201">
        <v>476218315</v>
      </c>
      <c r="BU87" s="201" t="e">
        <v>#REF!</v>
      </c>
      <c r="BV87" s="200"/>
      <c r="BW87" s="200"/>
      <c r="BX87" s="200"/>
      <c r="BY87" s="200"/>
      <c r="BZ87" s="229"/>
      <c r="CA87" s="200"/>
      <c r="CB87" s="200"/>
      <c r="CC87" s="200"/>
      <c r="CD87" s="200"/>
      <c r="CE87" s="200"/>
      <c r="CF87" s="200"/>
      <c r="CG87" s="200"/>
      <c r="CH87" s="200"/>
      <c r="CI87" s="200"/>
      <c r="CJ87" s="200"/>
      <c r="CK87" s="200"/>
      <c r="CL87" s="200"/>
      <c r="CM87" s="200"/>
      <c r="CN87" s="200"/>
      <c r="CO87" s="200"/>
    </row>
    <row r="88" spans="1:93" s="193" customFormat="1">
      <c r="A88" s="230"/>
      <c r="B88" s="230"/>
      <c r="C88" s="757" t="s">
        <v>481</v>
      </c>
      <c r="D88" s="842"/>
      <c r="E88" s="842"/>
      <c r="F88" s="842"/>
      <c r="G88" s="842"/>
      <c r="H88" s="842"/>
      <c r="I88" s="842"/>
      <c r="J88" s="842"/>
      <c r="K88" s="185"/>
      <c r="L88" s="887">
        <v>0</v>
      </c>
      <c r="M88" s="887"/>
      <c r="N88" s="887"/>
      <c r="O88" s="887"/>
      <c r="P88" s="887"/>
      <c r="Q88" s="887"/>
      <c r="R88" s="889"/>
      <c r="S88" s="889"/>
      <c r="T88" s="889"/>
      <c r="U88" s="889"/>
      <c r="V88" s="889"/>
      <c r="W88" s="887">
        <v>0</v>
      </c>
      <c r="X88" s="887"/>
      <c r="Y88" s="887"/>
      <c r="Z88" s="887"/>
      <c r="AA88" s="889">
        <v>0</v>
      </c>
      <c r="AB88" s="889"/>
      <c r="AC88" s="889"/>
      <c r="AD88" s="889"/>
      <c r="AE88" s="889"/>
      <c r="AF88" s="888">
        <v>0</v>
      </c>
      <c r="AG88" s="888"/>
      <c r="AH88" s="888"/>
      <c r="AI88" s="888"/>
      <c r="AJ88" s="185"/>
      <c r="AK88" s="186"/>
      <c r="AL88" s="187"/>
      <c r="AM88" s="187"/>
      <c r="AN88" s="187"/>
      <c r="AO88" s="187"/>
      <c r="AP88" s="187"/>
      <c r="AQ88" s="187"/>
      <c r="AR88" s="187"/>
      <c r="AS88" s="194"/>
      <c r="AT88" s="194"/>
      <c r="AU88" s="194"/>
      <c r="AV88" s="194"/>
      <c r="AW88" s="194"/>
      <c r="AX88" s="194"/>
      <c r="AY88" s="194"/>
      <c r="AZ88" s="194"/>
      <c r="BA88" s="194"/>
      <c r="BB88" s="194"/>
      <c r="BC88" s="194"/>
      <c r="BD88" s="194"/>
      <c r="BE88" s="194"/>
      <c r="BF88" s="194"/>
      <c r="BG88" s="194"/>
      <c r="BH88" s="194"/>
      <c r="BI88" s="194"/>
      <c r="BJ88" s="194"/>
      <c r="BK88" s="194"/>
      <c r="BL88" s="194"/>
      <c r="BM88" s="231"/>
      <c r="BN88" s="231"/>
      <c r="BO88" s="231"/>
      <c r="BP88" s="231"/>
      <c r="BQ88" s="231"/>
      <c r="BR88" s="231"/>
      <c r="BU88" s="228"/>
      <c r="BV88" s="192"/>
      <c r="BW88" s="192"/>
      <c r="BX88" s="192"/>
      <c r="BY88" s="192"/>
      <c r="BZ88" s="192"/>
      <c r="CA88" s="192"/>
      <c r="CB88" s="192"/>
      <c r="CC88" s="192"/>
      <c r="CD88" s="192"/>
      <c r="CE88" s="192"/>
      <c r="CF88" s="192"/>
      <c r="CG88" s="192"/>
      <c r="CH88" s="192"/>
      <c r="CI88" s="192"/>
      <c r="CJ88" s="192"/>
      <c r="CK88" s="192"/>
      <c r="CL88" s="192"/>
      <c r="CM88" s="192"/>
      <c r="CN88" s="192"/>
      <c r="CO88" s="192"/>
    </row>
    <row r="89" spans="1:93" s="193" customFormat="1">
      <c r="A89" s="230"/>
      <c r="B89" s="230"/>
      <c r="C89" s="867" t="s">
        <v>482</v>
      </c>
      <c r="D89" s="842"/>
      <c r="E89" s="842"/>
      <c r="F89" s="842"/>
      <c r="G89" s="842"/>
      <c r="H89" s="842"/>
      <c r="I89" s="842"/>
      <c r="J89" s="842"/>
      <c r="K89" s="185"/>
      <c r="L89" s="887"/>
      <c r="M89" s="887"/>
      <c r="N89" s="887"/>
      <c r="O89" s="887"/>
      <c r="P89" s="887"/>
      <c r="Q89" s="887"/>
      <c r="R89" s="889"/>
      <c r="S89" s="889"/>
      <c r="T89" s="889"/>
      <c r="U89" s="889"/>
      <c r="V89" s="889"/>
      <c r="W89" s="887"/>
      <c r="X89" s="887"/>
      <c r="Y89" s="887"/>
      <c r="Z89" s="887"/>
      <c r="AA89" s="850"/>
      <c r="AB89" s="851"/>
      <c r="AC89" s="851"/>
      <c r="AD89" s="851"/>
      <c r="AE89" s="852"/>
      <c r="AF89" s="888">
        <v>0</v>
      </c>
      <c r="AG89" s="888"/>
      <c r="AH89" s="888"/>
      <c r="AI89" s="888"/>
      <c r="AJ89" s="185"/>
      <c r="AK89" s="186" t="s">
        <v>489</v>
      </c>
      <c r="AL89" s="187"/>
      <c r="AM89" s="187"/>
      <c r="AN89" s="187"/>
      <c r="AO89" s="187"/>
      <c r="AP89" s="187"/>
      <c r="AQ89" s="187"/>
      <c r="AR89" s="187"/>
      <c r="AS89" s="859"/>
      <c r="AT89" s="859"/>
      <c r="AU89" s="859"/>
      <c r="AV89" s="859"/>
      <c r="AW89" s="859"/>
      <c r="AX89" s="859"/>
      <c r="AY89" s="859"/>
      <c r="AZ89" s="859"/>
      <c r="BA89" s="859"/>
      <c r="BB89" s="859"/>
      <c r="BC89" s="859"/>
      <c r="BD89" s="859"/>
      <c r="BE89" s="859"/>
      <c r="BF89" s="859"/>
      <c r="BG89" s="859"/>
      <c r="BH89" s="859"/>
      <c r="BI89" s="859"/>
      <c r="BJ89" s="859"/>
      <c r="BK89" s="859"/>
      <c r="BL89" s="859"/>
      <c r="BM89" s="890"/>
      <c r="BN89" s="890"/>
      <c r="BO89" s="890"/>
      <c r="BP89" s="890"/>
      <c r="BQ89" s="890"/>
      <c r="BR89" s="231"/>
      <c r="BS89" s="228"/>
      <c r="BU89" s="228"/>
      <c r="BV89" s="192"/>
      <c r="BW89" s="192"/>
      <c r="BX89" s="192"/>
      <c r="BY89" s="192"/>
      <c r="BZ89" s="192"/>
      <c r="CA89" s="192"/>
      <c r="CB89" s="192"/>
      <c r="CC89" s="192"/>
      <c r="CD89" s="192"/>
      <c r="CE89" s="192"/>
      <c r="CF89" s="192"/>
      <c r="CG89" s="192"/>
      <c r="CH89" s="192"/>
      <c r="CI89" s="192"/>
      <c r="CJ89" s="192"/>
      <c r="CK89" s="192"/>
      <c r="CL89" s="192"/>
      <c r="CM89" s="192"/>
      <c r="CN89" s="192"/>
      <c r="CO89" s="192"/>
    </row>
    <row r="90" spans="1:93" s="163" customFormat="1">
      <c r="A90" s="178"/>
      <c r="B90" s="178"/>
      <c r="C90" s="891" t="s">
        <v>354</v>
      </c>
      <c r="D90" s="892"/>
      <c r="E90" s="892"/>
      <c r="F90" s="892"/>
      <c r="G90" s="892"/>
      <c r="H90" s="892"/>
      <c r="I90" s="892"/>
      <c r="J90" s="892"/>
      <c r="K90" s="160"/>
      <c r="L90" s="893">
        <v>0</v>
      </c>
      <c r="M90" s="894"/>
      <c r="N90" s="894"/>
      <c r="O90" s="894"/>
      <c r="P90" s="894"/>
      <c r="Q90" s="895"/>
      <c r="R90" s="896">
        <f>+R83+R84-R87</f>
        <v>2385162447</v>
      </c>
      <c r="S90" s="897"/>
      <c r="T90" s="897"/>
      <c r="U90" s="897"/>
      <c r="V90" s="898"/>
      <c r="W90" s="893">
        <v>0</v>
      </c>
      <c r="X90" s="894"/>
      <c r="Y90" s="894"/>
      <c r="Z90" s="895"/>
      <c r="AA90" s="896">
        <f>AA83+AA84-AA87</f>
        <v>420184947</v>
      </c>
      <c r="AB90" s="897"/>
      <c r="AC90" s="897"/>
      <c r="AD90" s="897"/>
      <c r="AE90" s="898"/>
      <c r="AF90" s="899">
        <f>+AF83+AF84-AF87</f>
        <v>2805347394</v>
      </c>
      <c r="AG90" s="899"/>
      <c r="AH90" s="899"/>
      <c r="AI90" s="899"/>
      <c r="AJ90" s="160"/>
      <c r="AK90" s="232" t="s">
        <v>484</v>
      </c>
      <c r="AL90" s="180"/>
      <c r="AM90" s="180"/>
      <c r="AN90" s="180"/>
      <c r="AO90" s="180"/>
      <c r="AP90" s="180"/>
      <c r="AQ90" s="180"/>
      <c r="AR90" s="180"/>
      <c r="AS90" s="858">
        <v>0</v>
      </c>
      <c r="AT90" s="858"/>
      <c r="AU90" s="858"/>
      <c r="AV90" s="858"/>
      <c r="AW90" s="858"/>
      <c r="AX90" s="858">
        <v>0</v>
      </c>
      <c r="AY90" s="858"/>
      <c r="AZ90" s="858"/>
      <c r="BA90" s="858"/>
      <c r="BB90" s="858"/>
      <c r="BC90" s="858">
        <v>0</v>
      </c>
      <c r="BD90" s="858"/>
      <c r="BE90" s="858"/>
      <c r="BF90" s="858"/>
      <c r="BG90" s="858"/>
      <c r="BH90" s="858">
        <v>0</v>
      </c>
      <c r="BI90" s="858"/>
      <c r="BJ90" s="858"/>
      <c r="BK90" s="858"/>
      <c r="BL90" s="858"/>
      <c r="BM90" s="855">
        <v>0</v>
      </c>
      <c r="BN90" s="855"/>
      <c r="BO90" s="855"/>
      <c r="BP90" s="855"/>
      <c r="BQ90" s="855"/>
      <c r="BR90" s="181"/>
      <c r="BS90" s="224">
        <v>-2760822701</v>
      </c>
      <c r="BT90" s="224"/>
      <c r="BU90" s="182"/>
      <c r="BV90" s="164"/>
      <c r="BW90" s="164"/>
      <c r="BX90" s="164"/>
      <c r="BY90" s="164"/>
      <c r="BZ90" s="192"/>
      <c r="CA90" s="164"/>
      <c r="CB90" s="164"/>
      <c r="CC90" s="164"/>
      <c r="CD90" s="164"/>
      <c r="CE90" s="164"/>
      <c r="CF90" s="164"/>
      <c r="CG90" s="164"/>
      <c r="CH90" s="164"/>
      <c r="CI90" s="164"/>
      <c r="CJ90" s="164"/>
      <c r="CK90" s="164"/>
      <c r="CL90" s="164"/>
      <c r="CM90" s="164"/>
      <c r="CN90" s="164"/>
      <c r="CO90" s="164"/>
    </row>
    <row r="91" spans="1:93" s="221" customFormat="1" ht="14.25">
      <c r="A91" s="159"/>
      <c r="B91" s="159"/>
      <c r="C91" s="900" t="s">
        <v>490</v>
      </c>
      <c r="D91" s="901"/>
      <c r="E91" s="901"/>
      <c r="F91" s="901"/>
      <c r="G91" s="901"/>
      <c r="H91" s="901"/>
      <c r="I91" s="901"/>
      <c r="J91" s="901"/>
      <c r="K91" s="509"/>
      <c r="L91" s="902"/>
      <c r="M91" s="902"/>
      <c r="N91" s="902"/>
      <c r="O91" s="902"/>
      <c r="P91" s="902"/>
      <c r="Q91" s="902"/>
      <c r="R91" s="903"/>
      <c r="S91" s="903"/>
      <c r="T91" s="903"/>
      <c r="U91" s="903"/>
      <c r="V91" s="903"/>
      <c r="W91" s="902"/>
      <c r="X91" s="902"/>
      <c r="Y91" s="902"/>
      <c r="Z91" s="902"/>
      <c r="AA91" s="903"/>
      <c r="AB91" s="903"/>
      <c r="AC91" s="903"/>
      <c r="AD91" s="903"/>
      <c r="AE91" s="903"/>
      <c r="AF91" s="904"/>
      <c r="AG91" s="904"/>
      <c r="AH91" s="904"/>
      <c r="AI91" s="904"/>
      <c r="AJ91" s="217"/>
      <c r="AK91" s="172" t="s">
        <v>491</v>
      </c>
      <c r="AL91" s="218"/>
      <c r="AM91" s="218"/>
      <c r="AN91" s="218"/>
      <c r="AO91" s="218"/>
      <c r="AP91" s="218"/>
      <c r="AQ91" s="218"/>
      <c r="AR91" s="218"/>
      <c r="AS91" s="879"/>
      <c r="AT91" s="879"/>
      <c r="AU91" s="879"/>
      <c r="AV91" s="879"/>
      <c r="AW91" s="879"/>
      <c r="AX91" s="879"/>
      <c r="AY91" s="879"/>
      <c r="AZ91" s="879"/>
      <c r="BA91" s="879"/>
      <c r="BB91" s="879"/>
      <c r="BC91" s="879"/>
      <c r="BD91" s="879"/>
      <c r="BE91" s="879"/>
      <c r="BF91" s="879"/>
      <c r="BG91" s="879"/>
      <c r="BH91" s="879"/>
      <c r="BI91" s="879"/>
      <c r="BJ91" s="879"/>
      <c r="BK91" s="879"/>
      <c r="BL91" s="879"/>
      <c r="BM91" s="880"/>
      <c r="BN91" s="880"/>
      <c r="BO91" s="880"/>
      <c r="BP91" s="880"/>
      <c r="BQ91" s="880"/>
      <c r="BR91" s="220"/>
      <c r="BS91" s="233">
        <v>0</v>
      </c>
      <c r="BU91" s="224"/>
      <c r="BV91" s="222"/>
      <c r="BW91" s="222"/>
      <c r="BX91" s="222"/>
      <c r="BY91" s="222"/>
      <c r="BZ91" s="222"/>
      <c r="CA91" s="222"/>
      <c r="CB91" s="222"/>
      <c r="CC91" s="222"/>
      <c r="CD91" s="222"/>
      <c r="CE91" s="222"/>
      <c r="CF91" s="222"/>
      <c r="CG91" s="222"/>
      <c r="CH91" s="222"/>
      <c r="CI91" s="222"/>
      <c r="CJ91" s="222"/>
      <c r="CK91" s="222"/>
      <c r="CL91" s="222"/>
      <c r="CM91" s="222"/>
      <c r="CN91" s="222"/>
      <c r="CO91" s="222"/>
    </row>
    <row r="92" spans="1:93" s="163" customFormat="1">
      <c r="A92" s="178"/>
      <c r="B92" s="178"/>
      <c r="C92" s="905" t="s">
        <v>492</v>
      </c>
      <c r="D92" s="906"/>
      <c r="E92" s="906"/>
      <c r="F92" s="906"/>
      <c r="G92" s="906"/>
      <c r="H92" s="906"/>
      <c r="I92" s="906"/>
      <c r="J92" s="906"/>
      <c r="K92" s="510"/>
      <c r="L92" s="856">
        <v>0</v>
      </c>
      <c r="M92" s="856"/>
      <c r="N92" s="856"/>
      <c r="O92" s="856"/>
      <c r="P92" s="856">
        <v>0</v>
      </c>
      <c r="Q92" s="856"/>
      <c r="R92" s="857">
        <v>284864670</v>
      </c>
      <c r="S92" s="857" t="e">
        <v>#REF!</v>
      </c>
      <c r="T92" s="857">
        <v>0</v>
      </c>
      <c r="U92" s="857"/>
      <c r="V92" s="857"/>
      <c r="W92" s="856">
        <v>0</v>
      </c>
      <c r="X92" s="856">
        <v>0</v>
      </c>
      <c r="Y92" s="856"/>
      <c r="Z92" s="856"/>
      <c r="AA92" s="857">
        <v>47219928</v>
      </c>
      <c r="AB92" s="857">
        <v>0</v>
      </c>
      <c r="AC92" s="857"/>
      <c r="AD92" s="857"/>
      <c r="AE92" s="857"/>
      <c r="AF92" s="853">
        <v>332084598</v>
      </c>
      <c r="AG92" s="853"/>
      <c r="AH92" s="853"/>
      <c r="AI92" s="853"/>
      <c r="AJ92" s="160"/>
      <c r="AK92" s="179" t="s">
        <v>493</v>
      </c>
      <c r="AL92" s="180"/>
      <c r="AM92" s="180"/>
      <c r="AN92" s="180"/>
      <c r="AO92" s="180"/>
      <c r="AP92" s="180"/>
      <c r="AQ92" s="180"/>
      <c r="AR92" s="180"/>
      <c r="AS92" s="858">
        <v>0</v>
      </c>
      <c r="AT92" s="858"/>
      <c r="AU92" s="858"/>
      <c r="AV92" s="858"/>
      <c r="AW92" s="858"/>
      <c r="AX92" s="858">
        <v>0</v>
      </c>
      <c r="AY92" s="858"/>
      <c r="AZ92" s="858"/>
      <c r="BA92" s="858"/>
      <c r="BB92" s="858"/>
      <c r="BC92" s="858">
        <v>0</v>
      </c>
      <c r="BD92" s="858"/>
      <c r="BE92" s="858"/>
      <c r="BF92" s="858"/>
      <c r="BG92" s="858"/>
      <c r="BH92" s="858">
        <v>0</v>
      </c>
      <c r="BI92" s="858"/>
      <c r="BJ92" s="858"/>
      <c r="BK92" s="858"/>
      <c r="BL92" s="858"/>
      <c r="BM92" s="855">
        <v>0</v>
      </c>
      <c r="BN92" s="855"/>
      <c r="BO92" s="855"/>
      <c r="BP92" s="855"/>
      <c r="BQ92" s="855"/>
      <c r="BR92" s="181"/>
      <c r="BS92" s="224">
        <v>0</v>
      </c>
      <c r="BU92" s="224"/>
      <c r="BV92" s="164"/>
      <c r="BW92" s="164"/>
      <c r="BX92" s="164"/>
      <c r="BY92" s="164"/>
      <c r="BZ92" s="164"/>
      <c r="CA92" s="164"/>
      <c r="CB92" s="164"/>
      <c r="CC92" s="164"/>
      <c r="CD92" s="164"/>
      <c r="CE92" s="164"/>
      <c r="CF92" s="164"/>
      <c r="CG92" s="164"/>
      <c r="CH92" s="164"/>
      <c r="CI92" s="164"/>
      <c r="CJ92" s="164"/>
      <c r="CK92" s="164"/>
      <c r="CL92" s="164"/>
      <c r="CM92" s="164"/>
      <c r="CN92" s="164"/>
      <c r="CO92" s="164"/>
    </row>
    <row r="93" spans="1:93" s="163" customFormat="1">
      <c r="A93" s="178"/>
      <c r="B93" s="178"/>
      <c r="C93" s="907" t="s">
        <v>494</v>
      </c>
      <c r="D93" s="908"/>
      <c r="E93" s="908"/>
      <c r="F93" s="908"/>
      <c r="G93" s="908"/>
      <c r="H93" s="908"/>
      <c r="I93" s="908"/>
      <c r="J93" s="908"/>
      <c r="K93" s="511"/>
      <c r="L93" s="870">
        <v>0</v>
      </c>
      <c r="M93" s="870"/>
      <c r="N93" s="870"/>
      <c r="O93" s="870"/>
      <c r="P93" s="870">
        <v>0</v>
      </c>
      <c r="Q93" s="870"/>
      <c r="R93" s="871">
        <f>R80-R90</f>
        <v>182687318</v>
      </c>
      <c r="S93" s="871"/>
      <c r="T93" s="871"/>
      <c r="U93" s="871"/>
      <c r="V93" s="871"/>
      <c r="W93" s="870"/>
      <c r="X93" s="870"/>
      <c r="Y93" s="870"/>
      <c r="Z93" s="870"/>
      <c r="AA93" s="871">
        <f>+AA80-AA90</f>
        <v>14529201</v>
      </c>
      <c r="AB93" s="871"/>
      <c r="AC93" s="871"/>
      <c r="AD93" s="871"/>
      <c r="AE93" s="871"/>
      <c r="AF93" s="872">
        <f>+AF80-AF90</f>
        <v>197216519</v>
      </c>
      <c r="AG93" s="872"/>
      <c r="AH93" s="872"/>
      <c r="AI93" s="872"/>
      <c r="AJ93" s="160"/>
      <c r="AK93" s="234"/>
      <c r="AL93" s="166"/>
      <c r="AM93" s="166"/>
      <c r="AN93" s="166"/>
      <c r="AO93" s="166"/>
      <c r="AP93" s="166"/>
      <c r="AQ93" s="166"/>
      <c r="AR93" s="166"/>
      <c r="AS93" s="909"/>
      <c r="AT93" s="909"/>
      <c r="AU93" s="909"/>
      <c r="AV93" s="909"/>
      <c r="AW93" s="909"/>
      <c r="AX93" s="909"/>
      <c r="AY93" s="909"/>
      <c r="AZ93" s="909"/>
      <c r="BA93" s="909"/>
      <c r="BB93" s="909"/>
      <c r="BC93" s="909"/>
      <c r="BD93" s="909"/>
      <c r="BE93" s="909"/>
      <c r="BF93" s="909"/>
      <c r="BG93" s="909"/>
      <c r="BH93" s="909"/>
      <c r="BI93" s="909"/>
      <c r="BJ93" s="909"/>
      <c r="BK93" s="909"/>
      <c r="BL93" s="909"/>
      <c r="BM93" s="910"/>
      <c r="BN93" s="910"/>
      <c r="BO93" s="910"/>
      <c r="BP93" s="910"/>
      <c r="BQ93" s="910"/>
      <c r="BR93" s="235"/>
      <c r="BS93" s="224"/>
      <c r="BT93" s="224"/>
      <c r="BV93" s="164"/>
      <c r="BW93" s="164"/>
      <c r="BX93" s="164"/>
      <c r="BY93" s="164"/>
      <c r="BZ93" s="164"/>
      <c r="CA93" s="164"/>
      <c r="CB93" s="164"/>
      <c r="CC93" s="164"/>
      <c r="CD93" s="164"/>
      <c r="CE93" s="164"/>
      <c r="CF93" s="164"/>
      <c r="CG93" s="164"/>
      <c r="CH93" s="164"/>
      <c r="CI93" s="164"/>
      <c r="CJ93" s="164"/>
      <c r="CK93" s="164"/>
      <c r="CL93" s="164"/>
      <c r="CM93" s="164"/>
      <c r="CN93" s="164"/>
      <c r="CO93" s="164"/>
    </row>
    <row r="94" spans="1:93" s="163" customFormat="1">
      <c r="A94" s="178"/>
      <c r="B94" s="178"/>
      <c r="C94" s="33"/>
      <c r="D94" s="236"/>
      <c r="E94" s="236"/>
      <c r="F94" s="236"/>
      <c r="G94" s="236"/>
      <c r="H94" s="236"/>
      <c r="I94" s="236"/>
      <c r="J94" s="236"/>
      <c r="K94" s="160"/>
      <c r="L94" s="237"/>
      <c r="M94" s="237"/>
      <c r="N94" s="237"/>
      <c r="O94" s="237"/>
      <c r="P94" s="237"/>
      <c r="Q94" s="237"/>
      <c r="R94" s="238"/>
      <c r="S94" s="238"/>
      <c r="T94" s="238"/>
      <c r="U94" s="238"/>
      <c r="V94" s="238"/>
      <c r="W94" s="237"/>
      <c r="X94" s="237"/>
      <c r="Y94" s="237"/>
      <c r="Z94" s="237"/>
      <c r="AA94" s="238"/>
      <c r="AB94" s="238"/>
      <c r="AC94" s="238"/>
      <c r="AD94" s="238"/>
      <c r="AE94" s="238"/>
      <c r="AF94" s="239"/>
      <c r="AG94" s="239"/>
      <c r="AH94" s="239"/>
      <c r="AI94" s="239"/>
      <c r="AJ94" s="160"/>
      <c r="AK94" s="232"/>
      <c r="AL94" s="171"/>
      <c r="AM94" s="171"/>
      <c r="AN94" s="171"/>
      <c r="AO94" s="171"/>
      <c r="AP94" s="171"/>
      <c r="AQ94" s="171"/>
      <c r="AR94" s="171"/>
      <c r="AS94" s="240"/>
      <c r="AT94" s="240"/>
      <c r="AU94" s="240"/>
      <c r="AV94" s="240"/>
      <c r="AW94" s="240"/>
      <c r="AX94" s="240"/>
      <c r="AY94" s="240"/>
      <c r="AZ94" s="240"/>
      <c r="BA94" s="240"/>
      <c r="BB94" s="240"/>
      <c r="BC94" s="240"/>
      <c r="BD94" s="240"/>
      <c r="BE94" s="240"/>
      <c r="BF94" s="240"/>
      <c r="BG94" s="240"/>
      <c r="BH94" s="240"/>
      <c r="BI94" s="240"/>
      <c r="BJ94" s="240"/>
      <c r="BK94" s="240"/>
      <c r="BL94" s="240"/>
      <c r="BM94" s="235"/>
      <c r="BN94" s="235"/>
      <c r="BO94" s="235"/>
      <c r="BP94" s="235"/>
      <c r="BQ94" s="235"/>
      <c r="BR94" s="235"/>
      <c r="BS94" s="224"/>
      <c r="BT94" s="224"/>
      <c r="BV94" s="164"/>
      <c r="BW94" s="164"/>
      <c r="BX94" s="164"/>
      <c r="BY94" s="164"/>
      <c r="BZ94" s="164"/>
      <c r="CA94" s="164"/>
      <c r="CB94" s="164"/>
      <c r="CC94" s="164"/>
      <c r="CD94" s="164"/>
      <c r="CE94" s="164"/>
      <c r="CF94" s="164"/>
      <c r="CG94" s="164"/>
      <c r="CH94" s="164"/>
      <c r="CI94" s="164"/>
      <c r="CJ94" s="164"/>
      <c r="CK94" s="164"/>
      <c r="CL94" s="164"/>
      <c r="CM94" s="164"/>
      <c r="CN94" s="164"/>
      <c r="CO94" s="164"/>
    </row>
    <row r="95" spans="1:93">
      <c r="A95" s="125">
        <v>7</v>
      </c>
      <c r="B95" s="96" t="s">
        <v>337</v>
      </c>
      <c r="C95" s="157" t="s">
        <v>495</v>
      </c>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K95" s="157" t="s">
        <v>450</v>
      </c>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row>
    <row r="96" spans="1:93">
      <c r="A96" s="125"/>
      <c r="C96" s="157"/>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D96" s="98" t="s">
        <v>352</v>
      </c>
      <c r="AK96" s="157"/>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row>
    <row r="97" spans="1:92" s="97" customFormat="1" ht="14.25">
      <c r="A97" s="125"/>
      <c r="B97" s="96"/>
      <c r="C97" s="743" t="s">
        <v>451</v>
      </c>
      <c r="D97" s="743"/>
      <c r="E97" s="743"/>
      <c r="F97" s="743"/>
      <c r="G97" s="743"/>
      <c r="H97" s="743"/>
      <c r="I97" s="743"/>
      <c r="J97" s="743"/>
      <c r="K97" s="743"/>
      <c r="L97" s="743"/>
      <c r="M97" s="743"/>
      <c r="N97" s="743"/>
      <c r="O97" s="241" t="s">
        <v>496</v>
      </c>
      <c r="P97" s="241"/>
      <c r="Q97" s="241"/>
      <c r="R97" s="241"/>
      <c r="S97" s="241"/>
      <c r="T97" s="241"/>
      <c r="U97" s="157"/>
      <c r="V97" s="911" t="s">
        <v>497</v>
      </c>
      <c r="W97" s="911"/>
      <c r="X97" s="911"/>
      <c r="Y97" s="911"/>
      <c r="Z97" s="911"/>
      <c r="AA97" s="911"/>
      <c r="AB97" s="911"/>
      <c r="AD97" s="912" t="s">
        <v>346</v>
      </c>
      <c r="AE97" s="912"/>
      <c r="AF97" s="912"/>
      <c r="AG97" s="912"/>
      <c r="AH97" s="912"/>
      <c r="AI97" s="912"/>
      <c r="AJ97" s="134"/>
      <c r="AK97" s="157"/>
      <c r="AL97" s="157"/>
      <c r="AM97" s="157"/>
      <c r="AN97" s="157"/>
      <c r="AO97" s="157"/>
      <c r="AP97" s="157"/>
      <c r="AQ97" s="157"/>
      <c r="AR97" s="157"/>
      <c r="AS97" s="157"/>
      <c r="AT97" s="157"/>
      <c r="AU97" s="157"/>
      <c r="AV97" s="157"/>
      <c r="AW97" s="157"/>
      <c r="AX97" s="157"/>
      <c r="AY97" s="157"/>
      <c r="AZ97" s="157"/>
      <c r="BA97" s="157"/>
      <c r="BB97" s="157"/>
      <c r="BC97" s="157"/>
      <c r="BD97" s="157"/>
      <c r="BE97" s="157"/>
      <c r="BF97" s="157"/>
      <c r="BG97" s="157"/>
      <c r="BH97" s="157"/>
      <c r="BI97" s="157"/>
      <c r="BJ97" s="157"/>
      <c r="BS97" s="138"/>
      <c r="BT97" s="138"/>
      <c r="BU97" s="138"/>
      <c r="BV97" s="139"/>
      <c r="BW97" s="139"/>
      <c r="BX97" s="139"/>
      <c r="BY97" s="139"/>
      <c r="BZ97" s="139"/>
      <c r="CA97" s="139"/>
      <c r="CB97" s="139"/>
      <c r="CC97" s="139"/>
      <c r="CD97" s="139"/>
      <c r="CE97" s="139"/>
      <c r="CF97" s="139"/>
      <c r="CG97" s="139"/>
      <c r="CH97" s="139"/>
      <c r="CI97" s="139"/>
      <c r="CJ97" s="139"/>
      <c r="CK97" s="139"/>
      <c r="CL97" s="139"/>
      <c r="CM97" s="139"/>
      <c r="CN97" s="139"/>
    </row>
    <row r="98" spans="1:92" s="97" customFormat="1" ht="14.25">
      <c r="A98" s="125"/>
      <c r="B98" s="96"/>
      <c r="C98" s="242" t="s">
        <v>470</v>
      </c>
      <c r="D98" s="242"/>
      <c r="E98" s="242"/>
      <c r="F98" s="242"/>
      <c r="G98" s="242"/>
      <c r="H98" s="242"/>
      <c r="I98" s="242"/>
      <c r="J98" s="242"/>
      <c r="K98" s="242"/>
      <c r="L98" s="242"/>
      <c r="M98" s="242"/>
      <c r="N98" s="242"/>
      <c r="O98" s="157"/>
      <c r="P98" s="157"/>
      <c r="Q98" s="157"/>
      <c r="R98" s="157"/>
      <c r="S98" s="157"/>
      <c r="T98" s="157"/>
      <c r="U98" s="157"/>
      <c r="V98" s="157"/>
      <c r="W98" s="243"/>
      <c r="X98" s="243"/>
      <c r="Y98" s="243"/>
      <c r="Z98" s="243"/>
      <c r="AA98" s="243"/>
      <c r="AB98" s="243"/>
      <c r="AD98" s="94"/>
      <c r="AE98" s="94"/>
      <c r="AF98" s="94"/>
      <c r="AG98" s="94"/>
      <c r="AH98" s="94"/>
      <c r="AI98" s="94"/>
      <c r="AJ98" s="134"/>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S98" s="138"/>
      <c r="BT98" s="138"/>
      <c r="BU98" s="138"/>
      <c r="BV98" s="139"/>
      <c r="BW98" s="139"/>
      <c r="BX98" s="139"/>
      <c r="BY98" s="139"/>
      <c r="BZ98" s="139"/>
      <c r="CA98" s="139"/>
      <c r="CB98" s="139"/>
      <c r="CC98" s="139"/>
      <c r="CD98" s="139"/>
      <c r="CE98" s="139"/>
      <c r="CF98" s="139"/>
      <c r="CG98" s="139"/>
      <c r="CH98" s="139"/>
      <c r="CI98" s="139"/>
      <c r="CJ98" s="139"/>
      <c r="CK98" s="139"/>
      <c r="CL98" s="139"/>
      <c r="CM98" s="139"/>
      <c r="CN98" s="139"/>
    </row>
    <row r="99" spans="1:92">
      <c r="A99" s="125"/>
      <c r="C99" s="748" t="s">
        <v>472</v>
      </c>
      <c r="D99" s="748"/>
      <c r="E99" s="748"/>
      <c r="F99" s="748"/>
      <c r="G99" s="748"/>
      <c r="H99" s="748"/>
      <c r="I99" s="748"/>
      <c r="J99" s="748"/>
      <c r="K99" s="748"/>
      <c r="L99" s="748"/>
      <c r="M99" s="748"/>
      <c r="N99" s="748"/>
      <c r="O99" s="913">
        <v>2987388575</v>
      </c>
      <c r="P99" s="744"/>
      <c r="Q99" s="744"/>
      <c r="R99" s="744"/>
      <c r="S99" s="744"/>
      <c r="T99" s="744"/>
      <c r="U99" s="744"/>
      <c r="V99" s="153"/>
      <c r="W99" s="913">
        <v>433512000</v>
      </c>
      <c r="X99" s="913"/>
      <c r="Y99" s="913"/>
      <c r="Z99" s="913"/>
      <c r="AA99" s="913"/>
      <c r="AB99" s="913"/>
      <c r="AC99" s="635"/>
      <c r="AD99" s="914">
        <v>3420900575</v>
      </c>
      <c r="AE99" s="914"/>
      <c r="AF99" s="914"/>
      <c r="AG99" s="914"/>
      <c r="AH99" s="914"/>
      <c r="AI99" s="914"/>
      <c r="AK99" s="157"/>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row>
    <row r="100" spans="1:92">
      <c r="A100" s="125"/>
      <c r="C100" s="748" t="s">
        <v>474</v>
      </c>
      <c r="D100" s="748"/>
      <c r="E100" s="748"/>
      <c r="F100" s="748"/>
      <c r="G100" s="748"/>
      <c r="H100" s="748"/>
      <c r="I100" s="748"/>
      <c r="J100" s="748"/>
      <c r="K100" s="748"/>
      <c r="L100" s="748"/>
      <c r="M100" s="748"/>
      <c r="N100" s="748"/>
      <c r="O100" s="749">
        <f>O101</f>
        <v>413875000</v>
      </c>
      <c r="P100" s="750"/>
      <c r="Q100" s="750"/>
      <c r="R100" s="750"/>
      <c r="S100" s="750"/>
      <c r="T100" s="750"/>
      <c r="U100" s="750"/>
      <c r="V100" s="274"/>
      <c r="W100" s="751">
        <v>0</v>
      </c>
      <c r="X100" s="751"/>
      <c r="Y100" s="751"/>
      <c r="Z100" s="751"/>
      <c r="AA100" s="751"/>
      <c r="AB100" s="751"/>
      <c r="AC100" s="298"/>
      <c r="AD100" s="752">
        <f>+O100+W100</f>
        <v>413875000</v>
      </c>
      <c r="AE100" s="752"/>
      <c r="AF100" s="752"/>
      <c r="AG100" s="752"/>
      <c r="AH100" s="752"/>
      <c r="AI100" s="752"/>
      <c r="AK100" s="157"/>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row>
    <row r="101" spans="1:92">
      <c r="A101" s="125"/>
      <c r="C101" s="748" t="s">
        <v>476</v>
      </c>
      <c r="D101" s="748"/>
      <c r="E101" s="748"/>
      <c r="F101" s="748"/>
      <c r="G101" s="748"/>
      <c r="H101" s="748"/>
      <c r="I101" s="748"/>
      <c r="J101" s="748"/>
      <c r="K101" s="748"/>
      <c r="L101" s="748"/>
      <c r="M101" s="748"/>
      <c r="N101" s="748"/>
      <c r="O101" s="913">
        <v>413875000</v>
      </c>
      <c r="P101" s="744"/>
      <c r="Q101" s="744"/>
      <c r="R101" s="744"/>
      <c r="S101" s="744"/>
      <c r="T101" s="744"/>
      <c r="U101" s="744"/>
      <c r="V101" s="153"/>
      <c r="W101" s="915">
        <v>0</v>
      </c>
      <c r="X101" s="915"/>
      <c r="Y101" s="915"/>
      <c r="Z101" s="915"/>
      <c r="AA101" s="915"/>
      <c r="AB101" s="915"/>
      <c r="AC101" s="244"/>
      <c r="AD101" s="790">
        <f>+O101+W101</f>
        <v>413875000</v>
      </c>
      <c r="AE101" s="790"/>
      <c r="AF101" s="790"/>
      <c r="AG101" s="790"/>
      <c r="AH101" s="790"/>
      <c r="AI101" s="790"/>
      <c r="AK101" s="157"/>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R101" s="245">
        <v>324593386</v>
      </c>
      <c r="CC101" s="102">
        <v>234250000</v>
      </c>
      <c r="CD101" s="102">
        <f>+CC101+O101</f>
        <v>648125000</v>
      </c>
    </row>
    <row r="102" spans="1:92">
      <c r="A102" s="125"/>
      <c r="C102" s="246" t="s">
        <v>362</v>
      </c>
      <c r="D102" s="247"/>
      <c r="E102" s="247"/>
      <c r="F102" s="247"/>
      <c r="G102" s="247"/>
      <c r="H102" s="247"/>
      <c r="I102" s="247"/>
      <c r="J102" s="247"/>
      <c r="K102" s="247"/>
      <c r="L102" s="247"/>
      <c r="M102" s="247"/>
      <c r="N102" s="247"/>
      <c r="O102" s="744"/>
      <c r="P102" s="744"/>
      <c r="Q102" s="744"/>
      <c r="R102" s="744"/>
      <c r="S102" s="744"/>
      <c r="T102" s="744"/>
      <c r="U102" s="744"/>
      <c r="V102" s="153"/>
      <c r="W102" s="915">
        <v>0</v>
      </c>
      <c r="X102" s="915"/>
      <c r="Y102" s="915"/>
      <c r="Z102" s="915"/>
      <c r="AA102" s="915"/>
      <c r="AB102" s="915"/>
      <c r="AC102" s="244"/>
      <c r="AD102" s="790">
        <v>0</v>
      </c>
      <c r="AE102" s="790"/>
      <c r="AF102" s="790"/>
      <c r="AG102" s="790"/>
      <c r="AH102" s="790"/>
      <c r="AI102" s="790"/>
      <c r="AK102" s="157"/>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row>
    <row r="103" spans="1:92">
      <c r="A103" s="125"/>
      <c r="C103" s="748" t="s">
        <v>479</v>
      </c>
      <c r="D103" s="748"/>
      <c r="E103" s="748"/>
      <c r="F103" s="748"/>
      <c r="G103" s="748"/>
      <c r="H103" s="748"/>
      <c r="I103" s="748"/>
      <c r="J103" s="748"/>
      <c r="K103" s="748"/>
      <c r="L103" s="748"/>
      <c r="M103" s="748"/>
      <c r="N103" s="748"/>
      <c r="O103" s="744"/>
      <c r="P103" s="744"/>
      <c r="Q103" s="744"/>
      <c r="R103" s="744"/>
      <c r="S103" s="744"/>
      <c r="T103" s="744"/>
      <c r="U103" s="744"/>
      <c r="V103" s="153"/>
      <c r="W103" s="915">
        <v>0</v>
      </c>
      <c r="X103" s="915"/>
      <c r="Y103" s="915"/>
      <c r="Z103" s="915"/>
      <c r="AA103" s="915"/>
      <c r="AB103" s="915"/>
      <c r="AC103" s="244"/>
      <c r="AD103" s="790">
        <v>0</v>
      </c>
      <c r="AE103" s="790"/>
      <c r="AF103" s="790"/>
      <c r="AG103" s="790"/>
      <c r="AH103" s="790"/>
      <c r="AI103" s="790"/>
      <c r="AK103" s="157"/>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row>
    <row r="104" spans="1:92">
      <c r="A104" s="125"/>
      <c r="C104" s="916" t="s">
        <v>498</v>
      </c>
      <c r="D104" s="748"/>
      <c r="E104" s="748"/>
      <c r="F104" s="748"/>
      <c r="G104" s="748"/>
      <c r="H104" s="748"/>
      <c r="I104" s="748"/>
      <c r="J104" s="748"/>
      <c r="K104" s="748"/>
      <c r="L104" s="748"/>
      <c r="M104" s="748"/>
      <c r="N104" s="748"/>
      <c r="O104" s="744"/>
      <c r="P104" s="744"/>
      <c r="Q104" s="744"/>
      <c r="R104" s="744"/>
      <c r="S104" s="744"/>
      <c r="T104" s="744"/>
      <c r="U104" s="744"/>
      <c r="V104" s="153"/>
      <c r="W104" s="915">
        <v>0</v>
      </c>
      <c r="X104" s="915"/>
      <c r="Y104" s="915"/>
      <c r="Z104" s="915"/>
      <c r="AA104" s="915"/>
      <c r="AB104" s="915"/>
      <c r="AC104" s="244"/>
      <c r="AD104" s="790">
        <v>0</v>
      </c>
      <c r="AE104" s="790"/>
      <c r="AF104" s="790"/>
      <c r="AG104" s="790"/>
      <c r="AH104" s="790"/>
      <c r="AI104" s="790"/>
      <c r="AK104" s="157"/>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row>
    <row r="105" spans="1:92" s="97" customFormat="1" ht="14.25">
      <c r="A105" s="125"/>
      <c r="B105" s="96"/>
      <c r="C105" s="743" t="s">
        <v>366</v>
      </c>
      <c r="D105" s="743"/>
      <c r="E105" s="743"/>
      <c r="F105" s="743"/>
      <c r="G105" s="743"/>
      <c r="H105" s="743"/>
      <c r="I105" s="743"/>
      <c r="J105" s="743"/>
      <c r="K105" s="743"/>
      <c r="L105" s="743"/>
      <c r="M105" s="743"/>
      <c r="N105" s="743"/>
      <c r="O105" s="917">
        <f>+O99+O100</f>
        <v>3401263575</v>
      </c>
      <c r="P105" s="918"/>
      <c r="Q105" s="918"/>
      <c r="R105" s="918"/>
      <c r="S105" s="918"/>
      <c r="T105" s="918"/>
      <c r="U105" s="918"/>
      <c r="V105" s="157"/>
      <c r="W105" s="919">
        <f>+W99+W100</f>
        <v>433512000</v>
      </c>
      <c r="X105" s="919"/>
      <c r="Y105" s="919"/>
      <c r="Z105" s="919"/>
      <c r="AA105" s="919"/>
      <c r="AB105" s="919"/>
      <c r="AC105" s="248"/>
      <c r="AD105" s="920">
        <f>+AD99+AD100</f>
        <v>3834775575</v>
      </c>
      <c r="AE105" s="920"/>
      <c r="AF105" s="920"/>
      <c r="AG105" s="920"/>
      <c r="AH105" s="920"/>
      <c r="AI105" s="920"/>
      <c r="AJ105" s="134"/>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S105" s="136">
        <v>3655150575</v>
      </c>
      <c r="BT105" s="138"/>
      <c r="BU105" s="138"/>
      <c r="BV105" s="139"/>
      <c r="BW105" s="139"/>
      <c r="BX105" s="139"/>
      <c r="BY105" s="139"/>
      <c r="BZ105" s="139"/>
      <c r="CA105" s="139"/>
      <c r="CB105" s="139"/>
      <c r="CC105" s="139"/>
      <c r="CD105" s="139"/>
      <c r="CE105" s="139"/>
      <c r="CF105" s="139"/>
      <c r="CG105" s="139"/>
      <c r="CH105" s="139"/>
      <c r="CI105" s="139"/>
      <c r="CJ105" s="139"/>
      <c r="CK105" s="139"/>
      <c r="CL105" s="139"/>
      <c r="CM105" s="139"/>
      <c r="CN105" s="139"/>
    </row>
    <row r="106" spans="1:92">
      <c r="A106" s="125"/>
      <c r="C106" s="743" t="s">
        <v>485</v>
      </c>
      <c r="D106" s="743"/>
      <c r="E106" s="743"/>
      <c r="F106" s="743"/>
      <c r="G106" s="743"/>
      <c r="H106" s="743"/>
      <c r="I106" s="743"/>
      <c r="J106" s="743"/>
      <c r="K106" s="743"/>
      <c r="L106" s="743"/>
      <c r="M106" s="743"/>
      <c r="N106" s="743"/>
      <c r="O106" s="744"/>
      <c r="P106" s="744"/>
      <c r="Q106" s="744"/>
      <c r="R106" s="744"/>
      <c r="S106" s="744"/>
      <c r="T106" s="744"/>
      <c r="U106" s="744"/>
      <c r="V106" s="153"/>
      <c r="W106" s="915"/>
      <c r="X106" s="915"/>
      <c r="Y106" s="915"/>
      <c r="Z106" s="915"/>
      <c r="AA106" s="915"/>
      <c r="AB106" s="915"/>
      <c r="AC106" s="244"/>
      <c r="AD106" s="790"/>
      <c r="AE106" s="790"/>
      <c r="AF106" s="790"/>
      <c r="AG106" s="790"/>
      <c r="AH106" s="790"/>
      <c r="AI106" s="790"/>
      <c r="AK106" s="157"/>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S106" s="123">
        <v>0</v>
      </c>
    </row>
    <row r="107" spans="1:92">
      <c r="A107" s="125"/>
      <c r="C107" s="748" t="s">
        <v>472</v>
      </c>
      <c r="D107" s="748"/>
      <c r="E107" s="748"/>
      <c r="F107" s="748"/>
      <c r="G107" s="748"/>
      <c r="H107" s="748"/>
      <c r="I107" s="748"/>
      <c r="J107" s="748"/>
      <c r="K107" s="748"/>
      <c r="L107" s="748"/>
      <c r="M107" s="748"/>
      <c r="N107" s="748"/>
      <c r="O107" s="913">
        <v>2167037507</v>
      </c>
      <c r="P107" s="744"/>
      <c r="Q107" s="744"/>
      <c r="R107" s="744"/>
      <c r="S107" s="744"/>
      <c r="T107" s="744"/>
      <c r="U107" s="744"/>
      <c r="V107" s="153"/>
      <c r="W107" s="913">
        <v>433512000</v>
      </c>
      <c r="X107" s="913"/>
      <c r="Y107" s="913"/>
      <c r="Z107" s="913"/>
      <c r="AA107" s="913"/>
      <c r="AB107" s="913"/>
      <c r="AC107" s="625"/>
      <c r="AD107" s="790">
        <v>2600549507</v>
      </c>
      <c r="AE107" s="790"/>
      <c r="AF107" s="790"/>
      <c r="AG107" s="790"/>
      <c r="AH107" s="790"/>
      <c r="AI107" s="790"/>
      <c r="AK107" s="157"/>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R107" s="98">
        <v>-2600549507</v>
      </c>
    </row>
    <row r="108" spans="1:92">
      <c r="A108" s="125"/>
      <c r="C108" s="748" t="s">
        <v>474</v>
      </c>
      <c r="D108" s="748"/>
      <c r="E108" s="748"/>
      <c r="F108" s="748"/>
      <c r="G108" s="748"/>
      <c r="H108" s="748"/>
      <c r="I108" s="748"/>
      <c r="J108" s="748"/>
      <c r="K108" s="748"/>
      <c r="L108" s="748"/>
      <c r="M108" s="748"/>
      <c r="N108" s="748"/>
      <c r="O108" s="749">
        <f>+O109</f>
        <v>438060721</v>
      </c>
      <c r="P108" s="750"/>
      <c r="Q108" s="750"/>
      <c r="R108" s="750"/>
      <c r="S108" s="750"/>
      <c r="T108" s="750"/>
      <c r="U108" s="750"/>
      <c r="V108" s="274"/>
      <c r="W108" s="751">
        <v>0</v>
      </c>
      <c r="X108" s="751"/>
      <c r="Y108" s="751"/>
      <c r="Z108" s="751"/>
      <c r="AA108" s="751"/>
      <c r="AB108" s="751"/>
      <c r="AC108" s="298"/>
      <c r="AD108" s="752">
        <f>O108+W108</f>
        <v>438060721</v>
      </c>
      <c r="AE108" s="752"/>
      <c r="AF108" s="752"/>
      <c r="AG108" s="752"/>
      <c r="AH108" s="752"/>
      <c r="AI108" s="752"/>
      <c r="AK108" s="157"/>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T108" s="249">
        <v>476218315</v>
      </c>
    </row>
    <row r="109" spans="1:92">
      <c r="A109" s="125"/>
      <c r="C109" s="748" t="s">
        <v>488</v>
      </c>
      <c r="D109" s="748"/>
      <c r="E109" s="748"/>
      <c r="F109" s="748"/>
      <c r="G109" s="748"/>
      <c r="H109" s="748"/>
      <c r="I109" s="748"/>
      <c r="J109" s="748"/>
      <c r="K109" s="748"/>
      <c r="L109" s="748"/>
      <c r="M109" s="748"/>
      <c r="N109" s="748"/>
      <c r="O109" s="913">
        <v>438060721</v>
      </c>
      <c r="P109" s="744"/>
      <c r="Q109" s="744"/>
      <c r="R109" s="744"/>
      <c r="S109" s="744"/>
      <c r="T109" s="744"/>
      <c r="U109" s="744"/>
      <c r="V109" s="153"/>
      <c r="W109" s="915"/>
      <c r="X109" s="915"/>
      <c r="Y109" s="915"/>
      <c r="Z109" s="915"/>
      <c r="AA109" s="915"/>
      <c r="AB109" s="915"/>
      <c r="AC109" s="244"/>
      <c r="AD109" s="752">
        <f>O108+W108</f>
        <v>438060721</v>
      </c>
      <c r="AE109" s="752"/>
      <c r="AF109" s="752"/>
      <c r="AG109" s="752"/>
      <c r="AH109" s="752"/>
      <c r="AI109" s="752"/>
      <c r="AK109" s="157"/>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R109" s="98">
        <v>563364174</v>
      </c>
      <c r="BS109" s="249">
        <v>281959762</v>
      </c>
      <c r="CC109" s="102">
        <v>281404412</v>
      </c>
    </row>
    <row r="110" spans="1:92">
      <c r="A110" s="125"/>
      <c r="C110" s="748" t="s">
        <v>479</v>
      </c>
      <c r="D110" s="748"/>
      <c r="E110" s="748"/>
      <c r="F110" s="748"/>
      <c r="G110" s="748"/>
      <c r="H110" s="748"/>
      <c r="I110" s="748"/>
      <c r="J110" s="748"/>
      <c r="K110" s="748"/>
      <c r="L110" s="748"/>
      <c r="M110" s="748"/>
      <c r="N110" s="748"/>
      <c r="O110" s="744"/>
      <c r="P110" s="744"/>
      <c r="Q110" s="744"/>
      <c r="R110" s="744"/>
      <c r="S110" s="744"/>
      <c r="T110" s="744"/>
      <c r="U110" s="744"/>
      <c r="V110" s="153"/>
      <c r="W110" s="915">
        <v>0</v>
      </c>
      <c r="X110" s="915"/>
      <c r="Y110" s="915"/>
      <c r="Z110" s="915"/>
      <c r="AA110" s="915"/>
      <c r="AB110" s="915"/>
      <c r="AC110" s="244"/>
      <c r="AD110" s="790">
        <v>0</v>
      </c>
      <c r="AE110" s="790"/>
      <c r="AF110" s="790"/>
      <c r="AG110" s="790"/>
      <c r="AH110" s="790"/>
      <c r="AI110" s="790"/>
      <c r="AK110" s="157"/>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CC110" s="102">
        <f>+CC109+O109</f>
        <v>719465133</v>
      </c>
    </row>
    <row r="111" spans="1:92">
      <c r="A111" s="125"/>
      <c r="C111" s="916" t="s">
        <v>498</v>
      </c>
      <c r="D111" s="748"/>
      <c r="E111" s="748"/>
      <c r="F111" s="748"/>
      <c r="G111" s="748"/>
      <c r="H111" s="748"/>
      <c r="I111" s="748"/>
      <c r="J111" s="748"/>
      <c r="K111" s="748"/>
      <c r="L111" s="748"/>
      <c r="M111" s="748"/>
      <c r="N111" s="748"/>
      <c r="O111" s="744"/>
      <c r="P111" s="744"/>
      <c r="Q111" s="744"/>
      <c r="R111" s="744"/>
      <c r="S111" s="744"/>
      <c r="T111" s="744"/>
      <c r="U111" s="744"/>
      <c r="V111" s="153"/>
      <c r="W111" s="915">
        <v>0</v>
      </c>
      <c r="X111" s="915"/>
      <c r="Y111" s="915"/>
      <c r="Z111" s="915"/>
      <c r="AA111" s="915"/>
      <c r="AB111" s="915"/>
      <c r="AC111" s="244"/>
      <c r="AD111" s="790">
        <v>0</v>
      </c>
      <c r="AE111" s="790"/>
      <c r="AF111" s="790"/>
      <c r="AG111" s="790"/>
      <c r="AH111" s="790"/>
      <c r="AI111" s="790"/>
      <c r="AK111" s="157"/>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row>
    <row r="112" spans="1:92" s="97" customFormat="1" ht="14.25">
      <c r="A112" s="125"/>
      <c r="B112" s="96" t="s">
        <v>337</v>
      </c>
      <c r="C112" s="743" t="s">
        <v>354</v>
      </c>
      <c r="D112" s="743"/>
      <c r="E112" s="743"/>
      <c r="F112" s="743"/>
      <c r="G112" s="743"/>
      <c r="H112" s="743"/>
      <c r="I112" s="743"/>
      <c r="J112" s="743"/>
      <c r="K112" s="743"/>
      <c r="L112" s="743"/>
      <c r="M112" s="743"/>
      <c r="N112" s="743"/>
      <c r="O112" s="917">
        <f>+O107+O108</f>
        <v>2605098228</v>
      </c>
      <c r="P112" s="918"/>
      <c r="Q112" s="918"/>
      <c r="R112" s="918"/>
      <c r="S112" s="918"/>
      <c r="T112" s="918"/>
      <c r="U112" s="918"/>
      <c r="W112" s="919">
        <f>+W107+W108</f>
        <v>433512000</v>
      </c>
      <c r="X112" s="919"/>
      <c r="Y112" s="919"/>
      <c r="Z112" s="919"/>
      <c r="AA112" s="919"/>
      <c r="AB112" s="919"/>
      <c r="AC112" s="248"/>
      <c r="AD112" s="920">
        <f>+AD107+AD108</f>
        <v>3038610228</v>
      </c>
      <c r="AE112" s="920"/>
      <c r="AF112" s="920"/>
      <c r="AG112" s="920"/>
      <c r="AH112" s="920"/>
      <c r="AI112" s="920"/>
      <c r="AJ112" s="134"/>
      <c r="AK112" s="97" t="s">
        <v>499</v>
      </c>
      <c r="BS112" s="136">
        <v>-2881953919</v>
      </c>
      <c r="BT112" s="138"/>
      <c r="BU112" s="250"/>
      <c r="BV112" s="139"/>
      <c r="BW112" s="139"/>
      <c r="BX112" s="139"/>
      <c r="BY112" s="139"/>
      <c r="BZ112" s="139"/>
      <c r="CA112" s="139"/>
      <c r="CB112" s="139"/>
      <c r="CC112" s="139"/>
      <c r="CD112" s="139"/>
      <c r="CE112" s="139"/>
      <c r="CF112" s="139"/>
      <c r="CG112" s="139"/>
      <c r="CH112" s="139"/>
      <c r="CI112" s="139"/>
      <c r="CJ112" s="139"/>
      <c r="CK112" s="139"/>
      <c r="CL112" s="139"/>
      <c r="CM112" s="139"/>
      <c r="CN112" s="139"/>
    </row>
    <row r="113" spans="1:92" s="97" customFormat="1">
      <c r="A113" s="103"/>
      <c r="B113" s="96"/>
      <c r="C113" s="743" t="s">
        <v>490</v>
      </c>
      <c r="D113" s="743"/>
      <c r="E113" s="743"/>
      <c r="F113" s="743"/>
      <c r="G113" s="743"/>
      <c r="H113" s="743"/>
      <c r="I113" s="743"/>
      <c r="J113" s="743"/>
      <c r="K113" s="743"/>
      <c r="L113" s="743"/>
      <c r="M113" s="743"/>
      <c r="N113" s="743"/>
      <c r="O113" s="744"/>
      <c r="P113" s="744"/>
      <c r="Q113" s="744"/>
      <c r="R113" s="744"/>
      <c r="S113" s="744"/>
      <c r="T113" s="744"/>
      <c r="U113" s="744"/>
      <c r="W113" s="745"/>
      <c r="X113" s="745"/>
      <c r="Y113" s="745"/>
      <c r="Z113" s="745"/>
      <c r="AA113" s="745"/>
      <c r="AB113" s="745"/>
      <c r="AC113" s="248"/>
      <c r="AD113" s="746"/>
      <c r="AE113" s="746"/>
      <c r="AF113" s="746"/>
      <c r="AG113" s="746"/>
      <c r="AH113" s="746"/>
      <c r="AI113" s="746"/>
      <c r="AJ113" s="134"/>
      <c r="AK113" s="104"/>
      <c r="AL113" s="104"/>
      <c r="AM113" s="104"/>
      <c r="AN113" s="104"/>
      <c r="AO113" s="104"/>
      <c r="AP113" s="104"/>
      <c r="AQ113" s="104"/>
      <c r="AR113" s="104"/>
      <c r="AS113" s="104"/>
      <c r="AT113" s="104"/>
      <c r="AU113" s="104"/>
      <c r="AV113" s="104"/>
      <c r="AW113" s="104"/>
      <c r="AX113" s="104"/>
      <c r="AY113" s="104"/>
      <c r="AZ113" s="104"/>
      <c r="BA113" s="104"/>
      <c r="BB113" s="104"/>
      <c r="BE113" s="747" t="s">
        <v>500</v>
      </c>
      <c r="BF113" s="747"/>
      <c r="BG113" s="747"/>
      <c r="BH113" s="747"/>
      <c r="BI113" s="747"/>
      <c r="BJ113" s="747"/>
      <c r="BL113" s="747" t="s">
        <v>501</v>
      </c>
      <c r="BM113" s="747"/>
      <c r="BN113" s="747"/>
      <c r="BO113" s="747"/>
      <c r="BP113" s="747"/>
      <c r="BQ113" s="747"/>
      <c r="BR113" s="251"/>
      <c r="BS113" s="136">
        <v>0</v>
      </c>
      <c r="BT113" s="138"/>
      <c r="BU113" s="250"/>
      <c r="BV113" s="139"/>
      <c r="BW113" s="139"/>
      <c r="BX113" s="139"/>
      <c r="BY113" s="139"/>
      <c r="BZ113" s="139"/>
      <c r="CA113" s="139"/>
      <c r="CB113" s="139"/>
      <c r="CC113" s="139"/>
      <c r="CD113" s="139"/>
      <c r="CE113" s="139"/>
      <c r="CF113" s="139"/>
      <c r="CG113" s="139"/>
      <c r="CH113" s="139"/>
      <c r="CI113" s="139"/>
      <c r="CJ113" s="139"/>
      <c r="CK113" s="139"/>
      <c r="CL113" s="139"/>
      <c r="CM113" s="139"/>
      <c r="CN113" s="139"/>
    </row>
    <row r="114" spans="1:92">
      <c r="C114" s="748" t="s">
        <v>492</v>
      </c>
      <c r="D114" s="748"/>
      <c r="E114" s="748"/>
      <c r="F114" s="748"/>
      <c r="G114" s="748"/>
      <c r="H114" s="748"/>
      <c r="I114" s="748"/>
      <c r="J114" s="748"/>
      <c r="K114" s="748"/>
      <c r="L114" s="748"/>
      <c r="M114" s="748"/>
      <c r="N114" s="748"/>
      <c r="O114" s="749">
        <f>+O99-O107</f>
        <v>820351068</v>
      </c>
      <c r="P114" s="750"/>
      <c r="Q114" s="750"/>
      <c r="R114" s="750"/>
      <c r="S114" s="750"/>
      <c r="T114" s="750"/>
      <c r="U114" s="750"/>
      <c r="V114" s="100"/>
      <c r="W114" s="751">
        <v>0</v>
      </c>
      <c r="X114" s="751"/>
      <c r="Y114" s="751"/>
      <c r="Z114" s="751"/>
      <c r="AA114" s="751"/>
      <c r="AB114" s="751"/>
      <c r="AC114" s="298"/>
      <c r="AD114" s="752">
        <f>+AD99-AD107</f>
        <v>820351068</v>
      </c>
      <c r="AE114" s="752"/>
      <c r="AF114" s="752"/>
      <c r="AG114" s="752"/>
      <c r="AH114" s="752"/>
      <c r="AI114" s="752"/>
      <c r="AK114" s="104"/>
      <c r="AL114" s="104"/>
      <c r="AM114" s="104"/>
      <c r="AN114" s="104"/>
      <c r="AO114" s="104"/>
      <c r="AP114" s="104"/>
      <c r="AQ114" s="104"/>
      <c r="AR114" s="104"/>
      <c r="AS114" s="104"/>
      <c r="AT114" s="104"/>
      <c r="AU114" s="104"/>
      <c r="AV114" s="104"/>
      <c r="AW114" s="104"/>
      <c r="AX114" s="104"/>
      <c r="AY114" s="104"/>
      <c r="AZ114" s="104"/>
      <c r="BA114" s="104"/>
      <c r="BB114" s="104"/>
      <c r="BE114" s="107"/>
      <c r="BF114" s="107"/>
      <c r="BG114" s="107"/>
      <c r="BH114" s="107"/>
      <c r="BI114" s="107"/>
      <c r="BJ114" s="107"/>
      <c r="BL114" s="107"/>
      <c r="BM114" s="107"/>
      <c r="BN114" s="107"/>
      <c r="BO114" s="107"/>
      <c r="BP114" s="107"/>
      <c r="BQ114" s="107"/>
      <c r="BR114" s="252">
        <v>1258195242</v>
      </c>
      <c r="BS114" s="253">
        <v>437844174</v>
      </c>
      <c r="BU114" s="254"/>
    </row>
    <row r="115" spans="1:92" ht="15.75" thickBot="1">
      <c r="C115" s="748" t="s">
        <v>843</v>
      </c>
      <c r="D115" s="748"/>
      <c r="E115" s="748"/>
      <c r="F115" s="748"/>
      <c r="G115" s="748"/>
      <c r="H115" s="748"/>
      <c r="I115" s="748"/>
      <c r="J115" s="748"/>
      <c r="K115" s="748"/>
      <c r="L115" s="748"/>
      <c r="M115" s="748"/>
      <c r="N115" s="748"/>
      <c r="O115" s="753">
        <f>+O105-O112</f>
        <v>796165347</v>
      </c>
      <c r="P115" s="754"/>
      <c r="Q115" s="754"/>
      <c r="R115" s="754"/>
      <c r="S115" s="754"/>
      <c r="T115" s="754"/>
      <c r="U115" s="754"/>
      <c r="W115" s="755">
        <f>+W105-W112</f>
        <v>0</v>
      </c>
      <c r="X115" s="755"/>
      <c r="Y115" s="755"/>
      <c r="Z115" s="755"/>
      <c r="AA115" s="755"/>
      <c r="AB115" s="755"/>
      <c r="AC115" s="244"/>
      <c r="AD115" s="756">
        <f>+AD105-AD112</f>
        <v>796165347</v>
      </c>
      <c r="AE115" s="756"/>
      <c r="AF115" s="756"/>
      <c r="AG115" s="756"/>
      <c r="AH115" s="756"/>
      <c r="AI115" s="756"/>
      <c r="AK115" s="108" t="s">
        <v>502</v>
      </c>
      <c r="AL115" s="96"/>
      <c r="AM115" s="96"/>
      <c r="AN115" s="96"/>
      <c r="AO115" s="96"/>
      <c r="AP115" s="96"/>
      <c r="AQ115" s="96"/>
      <c r="AR115" s="96"/>
      <c r="AS115" s="96"/>
      <c r="AT115" s="96"/>
      <c r="AU115" s="96"/>
      <c r="AV115" s="96"/>
      <c r="AW115" s="96"/>
      <c r="AX115" s="96"/>
      <c r="AY115" s="96"/>
      <c r="AZ115" s="96"/>
      <c r="BA115" s="96"/>
      <c r="BB115" s="96"/>
      <c r="BE115" s="786"/>
      <c r="BF115" s="786"/>
      <c r="BG115" s="786"/>
      <c r="BH115" s="786"/>
      <c r="BI115" s="786"/>
      <c r="BJ115" s="786"/>
      <c r="BL115" s="786"/>
      <c r="BM115" s="786"/>
      <c r="BN115" s="786"/>
      <c r="BO115" s="786"/>
      <c r="BP115" s="786"/>
      <c r="BQ115" s="786"/>
      <c r="BR115" s="109" t="s">
        <v>443</v>
      </c>
    </row>
    <row r="116" spans="1:92" ht="15.75" thickTop="1">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D116" s="109"/>
      <c r="AE116" s="109"/>
      <c r="AF116" s="109"/>
      <c r="AG116" s="109"/>
      <c r="AH116" s="109"/>
      <c r="AI116" s="109"/>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L116" s="109"/>
      <c r="BM116" s="109"/>
      <c r="BN116" s="109"/>
      <c r="BO116" s="109"/>
      <c r="BP116" s="109"/>
      <c r="BQ116" s="109"/>
      <c r="BR116" s="109"/>
      <c r="BS116" s="156"/>
      <c r="BT116" s="141"/>
    </row>
    <row r="117" spans="1:92" s="258" customFormat="1">
      <c r="A117" s="144"/>
      <c r="B117" s="145"/>
      <c r="C117" s="257"/>
      <c r="D117" s="257"/>
      <c r="E117" s="257"/>
      <c r="F117" s="257"/>
      <c r="G117" s="257"/>
      <c r="H117" s="257"/>
      <c r="I117" s="257"/>
      <c r="J117" s="257"/>
      <c r="K117" s="257"/>
      <c r="L117" s="257"/>
      <c r="M117" s="257"/>
      <c r="N117" s="257"/>
      <c r="O117" s="257"/>
      <c r="P117" s="257"/>
      <c r="Q117" s="257"/>
      <c r="R117" s="257"/>
      <c r="S117" s="257"/>
      <c r="T117" s="145"/>
      <c r="W117" s="259"/>
      <c r="X117" s="259"/>
      <c r="Y117" s="259"/>
      <c r="Z117" s="259"/>
      <c r="AA117" s="259"/>
      <c r="AB117" s="259"/>
      <c r="AC117" s="260"/>
      <c r="AD117" s="259"/>
      <c r="AE117" s="259"/>
      <c r="AF117" s="259"/>
      <c r="AG117" s="259"/>
      <c r="AH117" s="259"/>
      <c r="AI117" s="259"/>
      <c r="AJ117" s="261"/>
      <c r="AK117" s="145"/>
      <c r="AL117" s="145"/>
      <c r="AM117" s="145"/>
      <c r="AN117" s="145"/>
      <c r="AO117" s="145"/>
      <c r="AP117" s="145"/>
      <c r="AQ117" s="145"/>
      <c r="AR117" s="145"/>
      <c r="AS117" s="145"/>
      <c r="AT117" s="145"/>
      <c r="AU117" s="145"/>
      <c r="AV117" s="145"/>
      <c r="AW117" s="145"/>
      <c r="AX117" s="145"/>
      <c r="AY117" s="145"/>
      <c r="AZ117" s="145"/>
      <c r="BA117" s="145"/>
      <c r="BB117" s="145"/>
      <c r="BE117" s="262"/>
      <c r="BF117" s="262"/>
      <c r="BG117" s="262"/>
      <c r="BH117" s="262"/>
      <c r="BI117" s="262"/>
      <c r="BJ117" s="262"/>
      <c r="BL117" s="262"/>
      <c r="BM117" s="262"/>
      <c r="BN117" s="262"/>
      <c r="BO117" s="262"/>
      <c r="BP117" s="262"/>
      <c r="BQ117" s="262"/>
      <c r="BR117" s="262"/>
      <c r="BS117" s="263"/>
      <c r="BT117" s="263"/>
      <c r="BU117" s="264"/>
      <c r="BV117" s="265"/>
      <c r="BW117" s="265"/>
      <c r="BX117" s="265"/>
      <c r="BY117" s="265"/>
      <c r="BZ117" s="265"/>
      <c r="CA117" s="265"/>
      <c r="CB117" s="265"/>
      <c r="CC117" s="265"/>
      <c r="CD117" s="265"/>
      <c r="CE117" s="265"/>
      <c r="CF117" s="265"/>
      <c r="CG117" s="265"/>
      <c r="CH117" s="265"/>
      <c r="CI117" s="265"/>
      <c r="CJ117" s="265"/>
      <c r="CK117" s="265"/>
      <c r="CL117" s="265"/>
      <c r="CM117" s="265"/>
      <c r="CN117" s="265"/>
    </row>
    <row r="118" spans="1:92" s="258" customFormat="1">
      <c r="A118" s="144">
        <v>8</v>
      </c>
      <c r="B118" s="145"/>
      <c r="C118" s="266" t="s">
        <v>503</v>
      </c>
      <c r="D118" s="267"/>
      <c r="E118" s="267"/>
      <c r="F118" s="267"/>
      <c r="G118" s="267"/>
      <c r="H118" s="267"/>
      <c r="I118" s="267"/>
      <c r="J118" s="267"/>
      <c r="K118" s="267"/>
      <c r="L118" s="267"/>
      <c r="M118" s="267"/>
      <c r="N118" s="267"/>
      <c r="O118" s="267"/>
      <c r="P118" s="267"/>
      <c r="Q118" s="267"/>
      <c r="R118" s="267"/>
      <c r="S118" s="267"/>
      <c r="T118" s="267"/>
      <c r="U118" s="267"/>
      <c r="V118" s="267"/>
      <c r="W118" s="266" t="s">
        <v>504</v>
      </c>
      <c r="X118" s="267"/>
      <c r="Y118" s="267"/>
      <c r="Z118" s="267"/>
      <c r="AA118" s="267"/>
      <c r="AB118" s="267"/>
      <c r="AD118" s="268"/>
      <c r="AE118" s="268"/>
      <c r="AF118" s="268"/>
      <c r="AG118" s="268"/>
      <c r="AH118" s="268"/>
      <c r="AI118" s="268"/>
      <c r="AJ118" s="261"/>
      <c r="AK118" s="267"/>
      <c r="AL118" s="267"/>
      <c r="AM118" s="267"/>
      <c r="AN118" s="267"/>
      <c r="AO118" s="267"/>
      <c r="AP118" s="267"/>
      <c r="AQ118" s="267"/>
      <c r="AR118" s="267"/>
      <c r="AS118" s="267"/>
      <c r="AT118" s="267"/>
      <c r="AU118" s="267"/>
      <c r="AV118" s="267"/>
      <c r="AW118" s="267"/>
      <c r="AX118" s="267"/>
      <c r="AY118" s="267"/>
      <c r="AZ118" s="267"/>
      <c r="BA118" s="267"/>
      <c r="BB118" s="267"/>
      <c r="BC118" s="267"/>
      <c r="BD118" s="267"/>
      <c r="BE118" s="267"/>
      <c r="BF118" s="267"/>
      <c r="BG118" s="267"/>
      <c r="BH118" s="267"/>
      <c r="BI118" s="267"/>
      <c r="BJ118" s="267"/>
      <c r="BL118" s="268"/>
      <c r="BM118" s="268"/>
      <c r="BN118" s="268"/>
      <c r="BO118" s="268"/>
      <c r="BP118" s="268"/>
      <c r="BQ118" s="268"/>
      <c r="BR118" s="269" t="s">
        <v>504</v>
      </c>
      <c r="BS118" s="270"/>
      <c r="BT118" s="271"/>
      <c r="BU118" s="264"/>
      <c r="BV118" s="265"/>
      <c r="BW118" s="265"/>
      <c r="BX118" s="265"/>
      <c r="BY118" s="265"/>
      <c r="BZ118" s="265"/>
      <c r="CA118" s="265"/>
      <c r="CB118" s="265"/>
      <c r="CC118" s="265"/>
      <c r="CD118" s="265"/>
      <c r="CE118" s="265"/>
      <c r="CF118" s="265"/>
      <c r="CG118" s="265"/>
      <c r="CH118" s="265"/>
      <c r="CI118" s="265"/>
      <c r="CJ118" s="265"/>
      <c r="CK118" s="265"/>
      <c r="CL118" s="265"/>
      <c r="CM118" s="265"/>
      <c r="CN118" s="265"/>
    </row>
    <row r="119" spans="1:92">
      <c r="C119" s="157"/>
      <c r="D119" s="153"/>
      <c r="E119" s="153"/>
      <c r="F119" s="153"/>
      <c r="G119" s="153"/>
      <c r="H119" s="153"/>
      <c r="I119" s="153"/>
      <c r="J119" s="153"/>
      <c r="K119" s="153"/>
      <c r="L119" s="153"/>
      <c r="M119" s="153"/>
      <c r="N119" s="153"/>
      <c r="O119" s="153"/>
      <c r="P119" s="153"/>
      <c r="Q119" s="153"/>
      <c r="R119" s="153"/>
      <c r="S119" s="153"/>
      <c r="T119" s="153"/>
      <c r="U119" s="153"/>
      <c r="V119" s="153"/>
      <c r="W119" s="157"/>
      <c r="X119" s="153"/>
      <c r="Y119" s="153"/>
      <c r="Z119" s="153"/>
      <c r="AA119" s="153"/>
      <c r="AB119" s="153"/>
      <c r="AD119" s="109"/>
      <c r="AE119" s="109"/>
      <c r="AF119" s="109"/>
      <c r="AG119" s="109"/>
      <c r="AH119" s="109"/>
      <c r="AI119" s="109"/>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L119" s="109"/>
      <c r="BM119" s="109"/>
      <c r="BN119" s="109"/>
      <c r="BO119" s="109"/>
      <c r="BP119" s="109"/>
      <c r="BQ119" s="109"/>
      <c r="BR119" s="272"/>
      <c r="BS119" s="156"/>
      <c r="BT119" s="141"/>
    </row>
    <row r="120" spans="1:92">
      <c r="C120" s="157"/>
      <c r="D120" s="153"/>
      <c r="E120" s="153"/>
      <c r="F120" s="153"/>
      <c r="G120" s="153"/>
      <c r="H120" s="153"/>
      <c r="I120" s="153"/>
      <c r="J120" s="153"/>
      <c r="K120" s="153"/>
      <c r="L120" s="153"/>
      <c r="M120" s="153"/>
      <c r="N120" s="153"/>
      <c r="O120" s="153"/>
      <c r="P120" s="153"/>
      <c r="Q120" s="153"/>
      <c r="R120" s="153"/>
      <c r="S120" s="153"/>
      <c r="T120" s="153"/>
      <c r="U120" s="153"/>
      <c r="V120" s="153"/>
      <c r="W120" s="157"/>
      <c r="X120" s="153"/>
      <c r="Y120" s="153"/>
      <c r="Z120" s="153"/>
      <c r="AA120" s="153"/>
      <c r="AB120" s="153"/>
      <c r="AD120" s="109"/>
      <c r="AE120" s="109"/>
      <c r="AF120" s="109"/>
      <c r="AG120" s="109"/>
      <c r="AH120" s="109"/>
      <c r="AI120" s="109"/>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L120" s="109"/>
      <c r="BM120" s="109"/>
      <c r="BN120" s="109"/>
      <c r="BO120" s="109"/>
      <c r="BP120" s="109"/>
      <c r="BQ120" s="109"/>
      <c r="BR120" s="272"/>
      <c r="BS120" s="156"/>
      <c r="BT120" s="141"/>
    </row>
    <row r="121" spans="1:92" s="97" customFormat="1" ht="14.25">
      <c r="A121" s="125" t="s">
        <v>505</v>
      </c>
      <c r="B121" s="96" t="s">
        <v>337</v>
      </c>
      <c r="C121" s="157" t="s">
        <v>506</v>
      </c>
      <c r="D121" s="157"/>
      <c r="E121" s="157"/>
      <c r="F121" s="157"/>
      <c r="G121" s="157"/>
      <c r="H121" s="157"/>
      <c r="I121" s="157"/>
      <c r="J121" s="157"/>
      <c r="K121" s="157"/>
      <c r="L121" s="157"/>
      <c r="M121" s="157"/>
      <c r="N121" s="157"/>
      <c r="O121" s="157"/>
      <c r="P121" s="157"/>
      <c r="Q121" s="157"/>
      <c r="R121" s="157"/>
      <c r="S121" s="273"/>
      <c r="T121" s="273"/>
      <c r="U121" s="273"/>
      <c r="V121" s="157"/>
      <c r="W121" s="921">
        <v>42277</v>
      </c>
      <c r="X121" s="922"/>
      <c r="Y121" s="922"/>
      <c r="Z121" s="922"/>
      <c r="AA121" s="922"/>
      <c r="AB121" s="922"/>
      <c r="AD121" s="921">
        <v>42005</v>
      </c>
      <c r="AE121" s="922"/>
      <c r="AF121" s="922"/>
      <c r="AG121" s="922"/>
      <c r="AH121" s="922"/>
      <c r="AI121" s="922"/>
      <c r="AJ121" s="134"/>
      <c r="AK121" s="157" t="s">
        <v>507</v>
      </c>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L121" s="122"/>
      <c r="BM121" s="122"/>
      <c r="BN121" s="122"/>
      <c r="BO121" s="122"/>
      <c r="BP121" s="122"/>
      <c r="BQ121" s="122"/>
      <c r="BR121" s="122"/>
      <c r="BS121" s="138"/>
      <c r="BT121" s="138"/>
      <c r="BU121" s="138"/>
      <c r="BV121" s="139"/>
      <c r="BW121" s="139"/>
      <c r="BX121" s="139"/>
      <c r="BY121" s="139"/>
      <c r="BZ121" s="139"/>
      <c r="CA121" s="139"/>
      <c r="CB121" s="139"/>
      <c r="CC121" s="139"/>
      <c r="CD121" s="139"/>
      <c r="CE121" s="139"/>
      <c r="CF121" s="139"/>
      <c r="CG121" s="139"/>
      <c r="CH121" s="139"/>
      <c r="CI121" s="139"/>
      <c r="CJ121" s="139"/>
      <c r="CK121" s="139"/>
      <c r="CL121" s="139"/>
      <c r="CM121" s="139"/>
      <c r="CN121" s="139"/>
    </row>
    <row r="122" spans="1:92">
      <c r="K122" s="153"/>
      <c r="L122" s="153"/>
      <c r="M122" s="153"/>
      <c r="N122" s="153"/>
      <c r="O122" s="153"/>
      <c r="P122" s="153"/>
      <c r="Q122" s="153"/>
      <c r="R122" s="153"/>
      <c r="S122" s="105"/>
      <c r="T122" s="105"/>
      <c r="U122" s="274"/>
      <c r="V122" s="153"/>
      <c r="W122" s="768" t="s">
        <v>341</v>
      </c>
      <c r="X122" s="769"/>
      <c r="Y122" s="769"/>
      <c r="Z122" s="769"/>
      <c r="AA122" s="769"/>
      <c r="AB122" s="769"/>
      <c r="AC122" s="127"/>
      <c r="AD122" s="770" t="s">
        <v>341</v>
      </c>
      <c r="AE122" s="769"/>
      <c r="AF122" s="769"/>
      <c r="AG122" s="769"/>
      <c r="AH122" s="769"/>
      <c r="AI122" s="769"/>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07"/>
      <c r="BF122" s="107"/>
      <c r="BG122" s="107"/>
      <c r="BH122" s="107"/>
      <c r="BI122" s="107"/>
      <c r="BJ122" s="107"/>
      <c r="BL122" s="107"/>
      <c r="BM122" s="107"/>
      <c r="BN122" s="107"/>
      <c r="BO122" s="107"/>
      <c r="BP122" s="107"/>
      <c r="BQ122" s="107"/>
      <c r="BR122" s="101">
        <v>40686073126</v>
      </c>
    </row>
    <row r="123" spans="1:92">
      <c r="C123" s="108" t="s">
        <v>508</v>
      </c>
      <c r="D123" s="96"/>
      <c r="E123" s="96"/>
      <c r="F123" s="96"/>
      <c r="G123" s="96"/>
      <c r="H123" s="96"/>
      <c r="I123" s="96"/>
      <c r="J123" s="96"/>
      <c r="K123" s="96"/>
      <c r="L123" s="96"/>
      <c r="M123" s="96"/>
      <c r="N123" s="96"/>
      <c r="O123" s="96"/>
      <c r="P123" s="96"/>
      <c r="Q123" s="96"/>
      <c r="R123" s="96"/>
      <c r="S123" s="804"/>
      <c r="T123" s="804"/>
      <c r="U123" s="100"/>
      <c r="W123" s="791"/>
      <c r="X123" s="791"/>
      <c r="Y123" s="791"/>
      <c r="Z123" s="791"/>
      <c r="AA123" s="791"/>
      <c r="AB123" s="791"/>
      <c r="AC123" s="245"/>
      <c r="AD123" s="791">
        <v>10000000000</v>
      </c>
      <c r="AE123" s="791"/>
      <c r="AF123" s="791"/>
      <c r="AG123" s="791"/>
      <c r="AH123" s="791"/>
      <c r="AI123" s="791"/>
      <c r="AK123" s="116" t="s">
        <v>509</v>
      </c>
      <c r="AL123" s="96"/>
      <c r="AM123" s="96"/>
      <c r="AN123" s="96"/>
      <c r="AO123" s="96"/>
      <c r="AP123" s="96"/>
      <c r="AQ123" s="96"/>
      <c r="AR123" s="96"/>
      <c r="AS123" s="96"/>
      <c r="AT123" s="96"/>
      <c r="AU123" s="96"/>
      <c r="AV123" s="96"/>
      <c r="AW123" s="96"/>
      <c r="AX123" s="96"/>
      <c r="AY123" s="96"/>
      <c r="AZ123" s="96"/>
      <c r="BA123" s="96"/>
      <c r="BB123" s="96"/>
      <c r="BE123" s="819"/>
      <c r="BF123" s="819"/>
      <c r="BG123" s="819"/>
      <c r="BH123" s="819"/>
      <c r="BI123" s="819"/>
      <c r="BJ123" s="819"/>
      <c r="BL123" s="819"/>
      <c r="BM123" s="819"/>
      <c r="BN123" s="819"/>
      <c r="BO123" s="819"/>
      <c r="BP123" s="819"/>
      <c r="BQ123" s="819"/>
      <c r="BR123" s="117">
        <v>10000000000</v>
      </c>
    </row>
    <row r="124" spans="1:92">
      <c r="C124" s="108" t="s">
        <v>510</v>
      </c>
      <c r="D124" s="96"/>
      <c r="E124" s="96"/>
      <c r="F124" s="96"/>
      <c r="G124" s="96"/>
      <c r="H124" s="96"/>
      <c r="I124" s="96"/>
      <c r="J124" s="96"/>
      <c r="K124" s="96"/>
      <c r="L124" s="96"/>
      <c r="M124" s="96"/>
      <c r="N124" s="96"/>
      <c r="O124" s="96"/>
      <c r="P124" s="96"/>
      <c r="Q124" s="96"/>
      <c r="R124" s="96"/>
      <c r="S124" s="154"/>
      <c r="T124" s="154"/>
      <c r="U124" s="100"/>
      <c r="W124" s="923"/>
      <c r="X124" s="923"/>
      <c r="Y124" s="923"/>
      <c r="Z124" s="923"/>
      <c r="AA124" s="923"/>
      <c r="AB124" s="923"/>
      <c r="AC124" s="275"/>
      <c r="AD124" s="923">
        <v>10000000000</v>
      </c>
      <c r="AE124" s="923"/>
      <c r="AF124" s="923"/>
      <c r="AG124" s="923"/>
      <c r="AH124" s="923"/>
      <c r="AI124" s="923"/>
      <c r="AK124" s="116"/>
      <c r="AL124" s="96"/>
      <c r="AM124" s="96"/>
      <c r="AN124" s="96"/>
      <c r="AO124" s="96"/>
      <c r="AP124" s="96"/>
      <c r="AQ124" s="96"/>
      <c r="AR124" s="96"/>
      <c r="AS124" s="96"/>
      <c r="AT124" s="96"/>
      <c r="AU124" s="96"/>
      <c r="AV124" s="96"/>
      <c r="AW124" s="96"/>
      <c r="AX124" s="96"/>
      <c r="AY124" s="96"/>
      <c r="AZ124" s="96"/>
      <c r="BA124" s="96"/>
      <c r="BB124" s="96"/>
      <c r="BE124" s="117"/>
      <c r="BF124" s="117"/>
      <c r="BG124" s="117"/>
      <c r="BH124" s="117"/>
      <c r="BI124" s="117"/>
      <c r="BJ124" s="117"/>
      <c r="BL124" s="117"/>
      <c r="BM124" s="117"/>
      <c r="BN124" s="117"/>
      <c r="BO124" s="117"/>
      <c r="BP124" s="117"/>
      <c r="BQ124" s="117"/>
      <c r="BR124" s="117">
        <v>10000000000</v>
      </c>
    </row>
    <row r="125" spans="1:92">
      <c r="C125" s="108" t="s">
        <v>511</v>
      </c>
      <c r="D125" s="96"/>
      <c r="E125" s="96"/>
      <c r="F125" s="96"/>
      <c r="G125" s="96"/>
      <c r="H125" s="96"/>
      <c r="I125" s="96"/>
      <c r="J125" s="96"/>
      <c r="K125" s="96"/>
      <c r="L125" s="96"/>
      <c r="M125" s="96"/>
      <c r="N125" s="96"/>
      <c r="O125" s="96"/>
      <c r="P125" s="96"/>
      <c r="Q125" s="96"/>
      <c r="R125" s="96"/>
      <c r="S125" s="154"/>
      <c r="T125" s="154"/>
      <c r="U125" s="100"/>
      <c r="W125" s="923">
        <v>193756810</v>
      </c>
      <c r="X125" s="923"/>
      <c r="Y125" s="923"/>
      <c r="Z125" s="923"/>
      <c r="AA125" s="923"/>
      <c r="AB125" s="923"/>
      <c r="AC125" s="275"/>
      <c r="AD125" s="923">
        <v>193756810</v>
      </c>
      <c r="AE125" s="923"/>
      <c r="AF125" s="923"/>
      <c r="AG125" s="923"/>
      <c r="AH125" s="923"/>
      <c r="AI125" s="923"/>
      <c r="AK125" s="116"/>
      <c r="AL125" s="96"/>
      <c r="AM125" s="96"/>
      <c r="AN125" s="96"/>
      <c r="AO125" s="96"/>
      <c r="AP125" s="96"/>
      <c r="AQ125" s="96"/>
      <c r="AR125" s="96"/>
      <c r="AS125" s="96"/>
      <c r="AT125" s="96"/>
      <c r="AU125" s="96"/>
      <c r="AV125" s="96"/>
      <c r="AW125" s="96"/>
      <c r="AX125" s="96"/>
      <c r="AY125" s="96"/>
      <c r="AZ125" s="96"/>
      <c r="BA125" s="96"/>
      <c r="BB125" s="96"/>
      <c r="BE125" s="117"/>
      <c r="BF125" s="117"/>
      <c r="BG125" s="117"/>
      <c r="BH125" s="117"/>
      <c r="BI125" s="117"/>
      <c r="BJ125" s="117"/>
      <c r="BL125" s="117"/>
      <c r="BM125" s="117"/>
      <c r="BN125" s="117"/>
      <c r="BO125" s="117"/>
      <c r="BP125" s="117"/>
      <c r="BQ125" s="117"/>
      <c r="BR125" s="117">
        <v>193756810</v>
      </c>
      <c r="BS125" s="156">
        <v>0</v>
      </c>
    </row>
    <row r="126" spans="1:92">
      <c r="C126" s="108" t="s">
        <v>512</v>
      </c>
      <c r="D126" s="96"/>
      <c r="E126" s="96"/>
      <c r="F126" s="96"/>
      <c r="G126" s="96"/>
      <c r="H126" s="96"/>
      <c r="I126" s="96"/>
      <c r="J126" s="96"/>
      <c r="K126" s="96"/>
      <c r="L126" s="96"/>
      <c r="M126" s="96"/>
      <c r="N126" s="96"/>
      <c r="O126" s="96"/>
      <c r="P126" s="96"/>
      <c r="Q126" s="96"/>
      <c r="R126" s="96"/>
      <c r="S126" s="154"/>
      <c r="T126" s="154"/>
      <c r="U126" s="100"/>
      <c r="W126" s="923">
        <v>314075950</v>
      </c>
      <c r="X126" s="923"/>
      <c r="Y126" s="923"/>
      <c r="Z126" s="923"/>
      <c r="AA126" s="923"/>
      <c r="AB126" s="923"/>
      <c r="AC126" s="275"/>
      <c r="AD126" s="923">
        <v>314075950</v>
      </c>
      <c r="AE126" s="923"/>
      <c r="AF126" s="923"/>
      <c r="AG126" s="923"/>
      <c r="AH126" s="923"/>
      <c r="AI126" s="923"/>
      <c r="AK126" s="116"/>
      <c r="AL126" s="96"/>
      <c r="AM126" s="96"/>
      <c r="AN126" s="96"/>
      <c r="AO126" s="96"/>
      <c r="AP126" s="96"/>
      <c r="AQ126" s="96"/>
      <c r="AR126" s="96"/>
      <c r="AS126" s="96"/>
      <c r="AT126" s="96"/>
      <c r="AU126" s="96"/>
      <c r="AV126" s="96"/>
      <c r="AW126" s="96"/>
      <c r="AX126" s="96"/>
      <c r="AY126" s="96"/>
      <c r="AZ126" s="96"/>
      <c r="BA126" s="96"/>
      <c r="BB126" s="96"/>
      <c r="BE126" s="117"/>
      <c r="BF126" s="117"/>
      <c r="BG126" s="117"/>
      <c r="BH126" s="117"/>
      <c r="BI126" s="117"/>
      <c r="BJ126" s="117"/>
      <c r="BL126" s="117"/>
      <c r="BM126" s="117"/>
      <c r="BN126" s="117"/>
      <c r="BO126" s="117"/>
      <c r="BP126" s="117"/>
      <c r="BQ126" s="117"/>
      <c r="BR126" s="117">
        <v>314075950</v>
      </c>
    </row>
    <row r="127" spans="1:92">
      <c r="C127" s="108" t="s">
        <v>513</v>
      </c>
      <c r="D127" s="96"/>
      <c r="E127" s="96"/>
      <c r="F127" s="96"/>
      <c r="G127" s="96"/>
      <c r="H127" s="96"/>
      <c r="I127" s="96"/>
      <c r="J127" s="96"/>
      <c r="K127" s="96"/>
      <c r="L127" s="96"/>
      <c r="M127" s="96"/>
      <c r="N127" s="96"/>
      <c r="O127" s="96"/>
      <c r="P127" s="96"/>
      <c r="Q127" s="96"/>
      <c r="R127" s="96"/>
      <c r="S127" s="154"/>
      <c r="T127" s="154"/>
      <c r="U127" s="100"/>
      <c r="W127" s="923">
        <v>162013646</v>
      </c>
      <c r="X127" s="923"/>
      <c r="Y127" s="923"/>
      <c r="Z127" s="923"/>
      <c r="AA127" s="923"/>
      <c r="AB127" s="923"/>
      <c r="AC127" s="275"/>
      <c r="AD127" s="923">
        <v>162013646</v>
      </c>
      <c r="AE127" s="923"/>
      <c r="AF127" s="923"/>
      <c r="AG127" s="923"/>
      <c r="AH127" s="923"/>
      <c r="AI127" s="923"/>
      <c r="AK127" s="116"/>
      <c r="AL127" s="96"/>
      <c r="AM127" s="96"/>
      <c r="AN127" s="96"/>
      <c r="AO127" s="96"/>
      <c r="AP127" s="96"/>
      <c r="AQ127" s="96"/>
      <c r="AR127" s="96"/>
      <c r="AS127" s="96"/>
      <c r="AT127" s="96"/>
      <c r="AU127" s="96"/>
      <c r="AV127" s="96"/>
      <c r="AW127" s="96"/>
      <c r="AX127" s="96"/>
      <c r="AY127" s="96"/>
      <c r="AZ127" s="96"/>
      <c r="BA127" s="96"/>
      <c r="BB127" s="96"/>
      <c r="BE127" s="117"/>
      <c r="BF127" s="117"/>
      <c r="BG127" s="117"/>
      <c r="BH127" s="117"/>
      <c r="BI127" s="117"/>
      <c r="BJ127" s="117"/>
      <c r="BL127" s="117"/>
      <c r="BM127" s="117"/>
      <c r="BN127" s="117"/>
      <c r="BO127" s="117"/>
      <c r="BP127" s="117"/>
      <c r="BQ127" s="117"/>
      <c r="BR127" s="117">
        <v>162013646</v>
      </c>
    </row>
    <row r="128" spans="1:92">
      <c r="C128" s="108" t="s">
        <v>390</v>
      </c>
      <c r="D128" s="96"/>
      <c r="E128" s="96"/>
      <c r="F128" s="96"/>
      <c r="G128" s="96"/>
      <c r="H128" s="96"/>
      <c r="I128" s="96"/>
      <c r="J128" s="96"/>
      <c r="K128" s="96"/>
      <c r="L128" s="96"/>
      <c r="M128" s="96"/>
      <c r="N128" s="96"/>
      <c r="O128" s="96"/>
      <c r="P128" s="96"/>
      <c r="Q128" s="96"/>
      <c r="R128" s="96"/>
      <c r="S128" s="154"/>
      <c r="T128" s="154"/>
      <c r="U128" s="100"/>
      <c r="W128" s="923">
        <v>4201434268</v>
      </c>
      <c r="X128" s="923"/>
      <c r="Y128" s="923"/>
      <c r="Z128" s="923"/>
      <c r="AA128" s="923"/>
      <c r="AB128" s="923"/>
      <c r="AC128" s="275"/>
      <c r="AD128" s="923">
        <v>4201434268</v>
      </c>
      <c r="AE128" s="923"/>
      <c r="AF128" s="923"/>
      <c r="AG128" s="923"/>
      <c r="AH128" s="923"/>
      <c r="AI128" s="923"/>
      <c r="AK128" s="116"/>
      <c r="AL128" s="96"/>
      <c r="AM128" s="96"/>
      <c r="AN128" s="96"/>
      <c r="AO128" s="96"/>
      <c r="AP128" s="96"/>
      <c r="AQ128" s="96"/>
      <c r="AR128" s="96"/>
      <c r="AS128" s="96"/>
      <c r="AT128" s="96"/>
      <c r="AU128" s="96"/>
      <c r="AV128" s="96"/>
      <c r="AW128" s="96"/>
      <c r="AX128" s="96"/>
      <c r="AY128" s="96"/>
      <c r="AZ128" s="96"/>
      <c r="BA128" s="96"/>
      <c r="BB128" s="96"/>
      <c r="BE128" s="117"/>
      <c r="BF128" s="117"/>
      <c r="BG128" s="117"/>
      <c r="BH128" s="117"/>
      <c r="BI128" s="117"/>
      <c r="BJ128" s="117"/>
      <c r="BL128" s="117"/>
      <c r="BM128" s="117"/>
      <c r="BN128" s="117"/>
      <c r="BO128" s="117"/>
      <c r="BP128" s="117"/>
      <c r="BQ128" s="117"/>
      <c r="BR128" s="117">
        <v>4201434268</v>
      </c>
      <c r="BS128" s="101">
        <v>4221434268</v>
      </c>
      <c r="BT128" s="249">
        <v>20000000</v>
      </c>
    </row>
    <row r="129" spans="1:81">
      <c r="C129" s="108" t="s">
        <v>397</v>
      </c>
      <c r="D129" s="96"/>
      <c r="E129" s="96"/>
      <c r="F129" s="96"/>
      <c r="G129" s="96"/>
      <c r="H129" s="96"/>
      <c r="I129" s="96"/>
      <c r="J129" s="96"/>
      <c r="K129" s="96"/>
      <c r="L129" s="96"/>
      <c r="M129" s="96"/>
      <c r="N129" s="96"/>
      <c r="O129" s="96"/>
      <c r="P129" s="96"/>
      <c r="Q129" s="96"/>
      <c r="R129" s="96"/>
      <c r="S129" s="154"/>
      <c r="T129" s="154"/>
      <c r="U129" s="100"/>
      <c r="W129" s="923"/>
      <c r="X129" s="923"/>
      <c r="Y129" s="923"/>
      <c r="Z129" s="923"/>
      <c r="AA129" s="923"/>
      <c r="AB129" s="923"/>
      <c r="AC129" s="275"/>
      <c r="AD129" s="923">
        <v>13400000000</v>
      </c>
      <c r="AE129" s="923"/>
      <c r="AF129" s="923"/>
      <c r="AG129" s="923"/>
      <c r="AH129" s="923"/>
      <c r="AI129" s="923"/>
      <c r="AK129" s="116"/>
      <c r="AL129" s="96"/>
      <c r="AM129" s="96"/>
      <c r="AN129" s="96"/>
      <c r="AO129" s="96"/>
      <c r="AP129" s="96"/>
      <c r="AQ129" s="96"/>
      <c r="AR129" s="96"/>
      <c r="AS129" s="96"/>
      <c r="AT129" s="96"/>
      <c r="AU129" s="96"/>
      <c r="AV129" s="96"/>
      <c r="AW129" s="96"/>
      <c r="AX129" s="96"/>
      <c r="AY129" s="96"/>
      <c r="AZ129" s="96"/>
      <c r="BA129" s="96"/>
      <c r="BB129" s="96"/>
      <c r="BE129" s="117"/>
      <c r="BF129" s="117"/>
      <c r="BG129" s="117"/>
      <c r="BH129" s="117"/>
      <c r="BI129" s="117"/>
      <c r="BJ129" s="117"/>
      <c r="BL129" s="117"/>
      <c r="BM129" s="117"/>
      <c r="BN129" s="117"/>
      <c r="BO129" s="117"/>
      <c r="BP129" s="117"/>
      <c r="BQ129" s="117"/>
      <c r="BR129" s="117">
        <v>13400000000</v>
      </c>
    </row>
    <row r="130" spans="1:81">
      <c r="C130" s="108" t="s">
        <v>514</v>
      </c>
      <c r="S130" s="804"/>
      <c r="T130" s="804"/>
      <c r="U130" s="100"/>
      <c r="W130" s="923">
        <v>118673970</v>
      </c>
      <c r="X130" s="923"/>
      <c r="Y130" s="923"/>
      <c r="Z130" s="923"/>
      <c r="AA130" s="923"/>
      <c r="AB130" s="923"/>
      <c r="AC130" s="275"/>
      <c r="AD130" s="923">
        <v>118673970</v>
      </c>
      <c r="AE130" s="923"/>
      <c r="AF130" s="923"/>
      <c r="AG130" s="923"/>
      <c r="AH130" s="923"/>
      <c r="AI130" s="923"/>
      <c r="AK130" s="114" t="s">
        <v>515</v>
      </c>
      <c r="BE130" s="117"/>
      <c r="BF130" s="117"/>
      <c r="BG130" s="117"/>
      <c r="BH130" s="117"/>
      <c r="BI130" s="117"/>
      <c r="BJ130" s="117"/>
      <c r="BL130" s="117"/>
      <c r="BM130" s="117"/>
      <c r="BN130" s="117"/>
      <c r="BO130" s="117"/>
      <c r="BP130" s="117"/>
      <c r="BQ130" s="117"/>
      <c r="BR130" s="117">
        <v>118673970</v>
      </c>
      <c r="BS130" s="156">
        <v>0</v>
      </c>
    </row>
    <row r="131" spans="1:81">
      <c r="C131" s="98" t="s">
        <v>516</v>
      </c>
      <c r="S131" s="804"/>
      <c r="T131" s="804"/>
      <c r="U131" s="100"/>
      <c r="W131" s="923">
        <v>154872932</v>
      </c>
      <c r="X131" s="923"/>
      <c r="Y131" s="923"/>
      <c r="Z131" s="923"/>
      <c r="AA131" s="923"/>
      <c r="AB131" s="923"/>
      <c r="AC131" s="275"/>
      <c r="AD131" s="923">
        <v>154872932</v>
      </c>
      <c r="AE131" s="923"/>
      <c r="AF131" s="923"/>
      <c r="AG131" s="923"/>
      <c r="AH131" s="923"/>
      <c r="AI131" s="923"/>
      <c r="AK131" s="114"/>
      <c r="BE131" s="117"/>
      <c r="BF131" s="117"/>
      <c r="BG131" s="117"/>
      <c r="BH131" s="117"/>
      <c r="BI131" s="117"/>
      <c r="BJ131" s="117"/>
      <c r="BL131" s="117"/>
      <c r="BM131" s="117"/>
      <c r="BN131" s="117"/>
      <c r="BO131" s="117"/>
      <c r="BP131" s="117"/>
      <c r="BQ131" s="117"/>
      <c r="BR131" s="117">
        <v>154872932</v>
      </c>
      <c r="BS131" s="156">
        <v>0</v>
      </c>
    </row>
    <row r="132" spans="1:81">
      <c r="C132" s="98" t="s">
        <v>373</v>
      </c>
      <c r="S132" s="154"/>
      <c r="T132" s="154"/>
      <c r="U132" s="100"/>
      <c r="W132" s="923"/>
      <c r="X132" s="923"/>
      <c r="Y132" s="923"/>
      <c r="Z132" s="923"/>
      <c r="AA132" s="923"/>
      <c r="AB132" s="923"/>
      <c r="AC132" s="275"/>
      <c r="AD132" s="923"/>
      <c r="AE132" s="923"/>
      <c r="AF132" s="923"/>
      <c r="AG132" s="923"/>
      <c r="AH132" s="923"/>
      <c r="AI132" s="923"/>
      <c r="AK132" s="114"/>
      <c r="BE132" s="117"/>
      <c r="BF132" s="117"/>
      <c r="BG132" s="117"/>
      <c r="BH132" s="117"/>
      <c r="BI132" s="117"/>
      <c r="BJ132" s="117"/>
      <c r="BL132" s="117"/>
      <c r="BM132" s="117"/>
      <c r="BN132" s="117"/>
      <c r="BO132" s="117"/>
      <c r="BP132" s="117"/>
      <c r="BQ132" s="117"/>
      <c r="BR132" s="117">
        <v>204592387</v>
      </c>
      <c r="BS132" s="101" t="s">
        <v>517</v>
      </c>
      <c r="BT132" s="101">
        <v>22626666667</v>
      </c>
      <c r="BU132" s="249">
        <v>22626666667</v>
      </c>
    </row>
    <row r="133" spans="1:81">
      <c r="C133" s="98" t="s">
        <v>518</v>
      </c>
      <c r="S133" s="804"/>
      <c r="T133" s="804"/>
      <c r="U133" s="100"/>
      <c r="W133" s="923">
        <v>7650000000</v>
      </c>
      <c r="X133" s="923"/>
      <c r="Y133" s="923"/>
      <c r="Z133" s="923"/>
      <c r="AA133" s="923"/>
      <c r="AB133" s="923"/>
      <c r="AC133" s="275"/>
      <c r="AD133" s="923"/>
      <c r="AE133" s="923"/>
      <c r="AF133" s="923"/>
      <c r="AG133" s="923"/>
      <c r="AH133" s="923"/>
      <c r="AI133" s="923"/>
      <c r="AK133" s="114" t="s">
        <v>519</v>
      </c>
      <c r="BE133" s="117"/>
      <c r="BF133" s="117"/>
      <c r="BG133" s="117"/>
      <c r="BH133" s="117"/>
      <c r="BI133" s="117"/>
      <c r="BJ133" s="117"/>
      <c r="BL133" s="117"/>
      <c r="BM133" s="117"/>
      <c r="BN133" s="117"/>
      <c r="BO133" s="117"/>
      <c r="BP133" s="117"/>
      <c r="BQ133" s="117"/>
      <c r="BR133" s="117">
        <v>2345837937</v>
      </c>
      <c r="CC133" s="626"/>
    </row>
    <row r="134" spans="1:81">
      <c r="C134" s="98" t="s">
        <v>357</v>
      </c>
      <c r="S134" s="154"/>
      <c r="T134" s="154"/>
      <c r="U134" s="100"/>
      <c r="W134" s="923">
        <f>50200000+314628508+1205067</f>
        <v>366033575</v>
      </c>
      <c r="X134" s="923"/>
      <c r="Y134" s="923"/>
      <c r="Z134" s="923"/>
      <c r="AA134" s="923"/>
      <c r="AB134" s="923"/>
      <c r="AC134" s="275"/>
      <c r="AD134" s="923">
        <v>2345837937</v>
      </c>
      <c r="AE134" s="923"/>
      <c r="AF134" s="923"/>
      <c r="AG134" s="923"/>
      <c r="AH134" s="923"/>
      <c r="AI134" s="923"/>
      <c r="AK134" s="114"/>
      <c r="BE134" s="117"/>
      <c r="BF134" s="117"/>
      <c r="BG134" s="117"/>
      <c r="BH134" s="117"/>
      <c r="BI134" s="117"/>
      <c r="BJ134" s="117"/>
      <c r="BL134" s="117"/>
      <c r="BM134" s="117"/>
      <c r="BN134" s="117"/>
      <c r="BO134" s="117"/>
      <c r="BP134" s="117"/>
      <c r="BQ134" s="117"/>
      <c r="BR134" s="117"/>
      <c r="CC134" s="626"/>
    </row>
    <row r="135" spans="1:81" ht="15.75" thickBot="1">
      <c r="C135" s="762" t="s">
        <v>346</v>
      </c>
      <c r="D135" s="762"/>
      <c r="E135" s="762"/>
      <c r="F135" s="762"/>
      <c r="G135" s="762"/>
      <c r="H135" s="762"/>
      <c r="I135" s="762"/>
      <c r="J135" s="762"/>
      <c r="K135" s="762"/>
      <c r="L135" s="762"/>
      <c r="M135" s="762"/>
      <c r="N135" s="762"/>
      <c r="O135" s="762"/>
      <c r="P135" s="762"/>
      <c r="Q135" s="762"/>
      <c r="R135" s="762"/>
      <c r="S135" s="762"/>
      <c r="T135" s="96"/>
      <c r="W135" s="924">
        <f>SUM(W123:AB134)</f>
        <v>13160861151</v>
      </c>
      <c r="X135" s="924"/>
      <c r="Y135" s="924"/>
      <c r="Z135" s="924"/>
      <c r="AA135" s="924"/>
      <c r="AB135" s="924"/>
      <c r="AC135" s="245"/>
      <c r="AD135" s="924">
        <v>40890665513</v>
      </c>
      <c r="AE135" s="924"/>
      <c r="AF135" s="924"/>
      <c r="AG135" s="924"/>
      <c r="AH135" s="924"/>
      <c r="AI135" s="924"/>
      <c r="AK135" s="96" t="s">
        <v>347</v>
      </c>
      <c r="AL135" s="96"/>
      <c r="AM135" s="96"/>
      <c r="AN135" s="96"/>
      <c r="AO135" s="96"/>
      <c r="AP135" s="96"/>
      <c r="AQ135" s="96"/>
      <c r="AR135" s="96"/>
      <c r="AS135" s="96"/>
      <c r="AT135" s="96"/>
      <c r="AU135" s="96"/>
      <c r="AV135" s="96"/>
      <c r="AW135" s="96"/>
      <c r="AX135" s="96"/>
      <c r="AY135" s="96"/>
      <c r="AZ135" s="96"/>
      <c r="BA135" s="96"/>
      <c r="BB135" s="96"/>
      <c r="BE135" s="764">
        <v>0</v>
      </c>
      <c r="BF135" s="764"/>
      <c r="BG135" s="764"/>
      <c r="BH135" s="764"/>
      <c r="BI135" s="764"/>
      <c r="BJ135" s="764"/>
      <c r="BL135" s="764">
        <v>0</v>
      </c>
      <c r="BM135" s="764"/>
      <c r="BN135" s="764"/>
      <c r="BO135" s="764"/>
      <c r="BP135" s="764"/>
      <c r="BQ135" s="764"/>
      <c r="BR135" s="122" t="s">
        <v>443</v>
      </c>
      <c r="BS135" s="123">
        <v>13419619694</v>
      </c>
      <c r="BT135" s="123">
        <v>40890665513</v>
      </c>
      <c r="CC135" s="626"/>
    </row>
    <row r="136" spans="1:81" ht="15.75" thickTop="1">
      <c r="C136" s="94"/>
      <c r="D136" s="94"/>
      <c r="E136" s="94"/>
      <c r="F136" s="94"/>
      <c r="G136" s="94"/>
      <c r="H136" s="94"/>
      <c r="I136" s="94"/>
      <c r="J136" s="94"/>
      <c r="K136" s="94"/>
      <c r="L136" s="94"/>
      <c r="M136" s="94"/>
      <c r="N136" s="94"/>
      <c r="O136" s="94"/>
      <c r="P136" s="94"/>
      <c r="Q136" s="94"/>
      <c r="R136" s="94"/>
      <c r="S136" s="94"/>
      <c r="T136" s="96"/>
      <c r="W136" s="276"/>
      <c r="X136" s="276"/>
      <c r="Y136" s="276"/>
      <c r="Z136" s="276"/>
      <c r="AA136" s="276"/>
      <c r="AB136" s="276"/>
      <c r="AC136" s="245"/>
      <c r="AD136" s="276"/>
      <c r="AE136" s="276"/>
      <c r="AF136" s="276"/>
      <c r="AG136" s="276"/>
      <c r="AH136" s="276"/>
      <c r="AI136" s="276"/>
      <c r="AK136" s="96"/>
      <c r="AL136" s="96"/>
      <c r="AM136" s="96"/>
      <c r="AN136" s="96"/>
      <c r="AO136" s="96"/>
      <c r="AP136" s="96"/>
      <c r="AQ136" s="96"/>
      <c r="AR136" s="96"/>
      <c r="AS136" s="96"/>
      <c r="AT136" s="96"/>
      <c r="AU136" s="96"/>
      <c r="AV136" s="96"/>
      <c r="AW136" s="96"/>
      <c r="AX136" s="96"/>
      <c r="AY136" s="96"/>
      <c r="AZ136" s="96"/>
      <c r="BA136" s="96"/>
      <c r="BB136" s="96"/>
      <c r="BE136" s="122"/>
      <c r="BF136" s="122"/>
      <c r="BG136" s="122"/>
      <c r="BH136" s="122"/>
      <c r="BI136" s="122"/>
      <c r="BJ136" s="122"/>
      <c r="BL136" s="122"/>
      <c r="BM136" s="122"/>
      <c r="BN136" s="122"/>
      <c r="BO136" s="122"/>
      <c r="BP136" s="122"/>
      <c r="BQ136" s="122"/>
      <c r="BR136" s="122"/>
      <c r="BS136" s="123">
        <v>0</v>
      </c>
      <c r="BT136" s="123">
        <v>0</v>
      </c>
      <c r="CC136" s="626"/>
    </row>
    <row r="137" spans="1:81">
      <c r="A137" s="103" t="s">
        <v>520</v>
      </c>
      <c r="C137" s="157" t="s">
        <v>521</v>
      </c>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D137" s="109"/>
      <c r="AE137" s="109"/>
      <c r="AF137" s="109"/>
      <c r="AG137" s="109"/>
      <c r="AH137" s="109"/>
      <c r="AI137" s="109"/>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L137" s="109"/>
      <c r="BM137" s="109"/>
      <c r="BN137" s="109"/>
      <c r="BO137" s="109"/>
      <c r="BP137" s="109"/>
      <c r="BQ137" s="109"/>
      <c r="BR137" s="109">
        <v>13419619694</v>
      </c>
      <c r="BS137" s="156"/>
      <c r="BT137" s="141"/>
      <c r="CC137" s="626"/>
    </row>
    <row r="138" spans="1:81">
      <c r="A138" s="125"/>
      <c r="C138" s="157"/>
      <c r="D138" s="153"/>
      <c r="E138" s="153"/>
      <c r="F138" s="153"/>
      <c r="G138" s="153"/>
      <c r="H138" s="153"/>
      <c r="I138" s="153"/>
      <c r="J138" s="153"/>
      <c r="K138" s="153"/>
      <c r="L138" s="153"/>
      <c r="M138" s="153"/>
      <c r="N138" s="153"/>
      <c r="O138" s="153"/>
      <c r="P138" s="153"/>
      <c r="Q138" s="153"/>
      <c r="R138" s="153"/>
      <c r="S138" s="274"/>
      <c r="T138" s="274"/>
      <c r="U138" s="153"/>
      <c r="V138" s="153"/>
      <c r="W138" s="921">
        <v>42277</v>
      </c>
      <c r="X138" s="922"/>
      <c r="Y138" s="922"/>
      <c r="Z138" s="922"/>
      <c r="AA138" s="922"/>
      <c r="AB138" s="922"/>
      <c r="AC138" s="97"/>
      <c r="AD138" s="921">
        <v>42005</v>
      </c>
      <c r="AE138" s="922"/>
      <c r="AF138" s="922"/>
      <c r="AG138" s="922"/>
      <c r="AH138" s="922"/>
      <c r="AI138" s="922"/>
      <c r="AK138" s="157" t="s">
        <v>522</v>
      </c>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L138" s="109"/>
      <c r="BM138" s="109"/>
      <c r="BN138" s="109"/>
      <c r="BO138" s="109"/>
      <c r="BP138" s="109"/>
      <c r="BQ138" s="109"/>
      <c r="BR138" s="109">
        <v>0</v>
      </c>
    </row>
    <row r="139" spans="1:81">
      <c r="C139" s="108"/>
      <c r="D139" s="96"/>
      <c r="E139" s="96"/>
      <c r="F139" s="96"/>
      <c r="G139" s="96"/>
      <c r="H139" s="96"/>
      <c r="I139" s="96"/>
      <c r="J139" s="96"/>
      <c r="K139" s="96"/>
      <c r="L139" s="96"/>
      <c r="M139" s="96"/>
      <c r="N139" s="96"/>
      <c r="O139" s="96"/>
      <c r="P139" s="96"/>
      <c r="Q139" s="96"/>
      <c r="R139" s="96"/>
      <c r="S139" s="804"/>
      <c r="T139" s="804"/>
      <c r="W139" s="773" t="s">
        <v>341</v>
      </c>
      <c r="X139" s="774"/>
      <c r="Y139" s="774"/>
      <c r="Z139" s="774"/>
      <c r="AA139" s="774"/>
      <c r="AB139" s="774"/>
      <c r="AC139" s="106"/>
      <c r="AD139" s="775" t="s">
        <v>341</v>
      </c>
      <c r="AE139" s="774"/>
      <c r="AF139" s="774"/>
      <c r="AG139" s="774"/>
      <c r="AH139" s="774"/>
      <c r="AI139" s="774"/>
      <c r="AK139" s="108" t="s">
        <v>523</v>
      </c>
      <c r="AL139" s="96"/>
      <c r="AM139" s="96"/>
      <c r="AN139" s="96"/>
      <c r="AO139" s="96"/>
      <c r="AP139" s="96"/>
      <c r="AQ139" s="96"/>
      <c r="AR139" s="96"/>
      <c r="AS139" s="96"/>
      <c r="AT139" s="96"/>
      <c r="AU139" s="96"/>
      <c r="AV139" s="96"/>
      <c r="AW139" s="96"/>
      <c r="AX139" s="96"/>
      <c r="AY139" s="96"/>
      <c r="AZ139" s="96"/>
      <c r="BA139" s="96"/>
      <c r="BB139" s="96"/>
      <c r="BE139" s="786"/>
      <c r="BF139" s="786"/>
      <c r="BG139" s="786"/>
      <c r="BH139" s="786"/>
      <c r="BI139" s="786"/>
      <c r="BJ139" s="786"/>
      <c r="BL139" s="786"/>
      <c r="BM139" s="786"/>
      <c r="BN139" s="786"/>
      <c r="BO139" s="786"/>
      <c r="BP139" s="786"/>
      <c r="BQ139" s="786"/>
      <c r="BR139" s="109"/>
    </row>
    <row r="140" spans="1:81">
      <c r="C140" s="925" t="s">
        <v>365</v>
      </c>
      <c r="D140" s="926"/>
      <c r="E140" s="926"/>
      <c r="F140" s="926"/>
      <c r="G140" s="926"/>
      <c r="H140" s="926"/>
      <c r="I140" s="926"/>
      <c r="J140" s="926"/>
      <c r="K140" s="926"/>
      <c r="L140" s="926"/>
      <c r="M140" s="926"/>
      <c r="N140" s="926"/>
      <c r="O140" s="926"/>
      <c r="P140" s="926"/>
      <c r="Q140" s="926"/>
      <c r="R140" s="926"/>
      <c r="S140" s="926"/>
      <c r="T140" s="926"/>
      <c r="U140" s="926"/>
      <c r="W140" s="927">
        <v>312176750</v>
      </c>
      <c r="X140" s="927"/>
      <c r="Y140" s="927"/>
      <c r="Z140" s="927"/>
      <c r="AA140" s="927"/>
      <c r="AB140" s="927"/>
      <c r="AC140" s="277"/>
      <c r="AD140" s="927">
        <v>312176750</v>
      </c>
      <c r="AE140" s="927"/>
      <c r="AF140" s="927"/>
      <c r="AG140" s="927"/>
      <c r="AH140" s="927"/>
      <c r="AI140" s="927"/>
      <c r="AK140" s="108" t="s">
        <v>524</v>
      </c>
      <c r="AL140" s="96"/>
      <c r="AM140" s="96"/>
      <c r="AN140" s="96"/>
      <c r="AO140" s="96"/>
      <c r="AP140" s="96"/>
      <c r="AQ140" s="96"/>
      <c r="AR140" s="96"/>
      <c r="AS140" s="96"/>
      <c r="AT140" s="96"/>
      <c r="AU140" s="96"/>
      <c r="AV140" s="96"/>
      <c r="AW140" s="96"/>
      <c r="AX140" s="96"/>
      <c r="AY140" s="96"/>
      <c r="AZ140" s="96"/>
      <c r="BA140" s="96"/>
      <c r="BB140" s="96"/>
      <c r="BE140" s="772"/>
      <c r="BF140" s="772"/>
      <c r="BG140" s="772"/>
      <c r="BH140" s="772"/>
      <c r="BI140" s="772"/>
      <c r="BJ140" s="772"/>
      <c r="BL140" s="772"/>
      <c r="BM140" s="772"/>
      <c r="BN140" s="772"/>
      <c r="BO140" s="772"/>
      <c r="BP140" s="772"/>
      <c r="BQ140" s="772"/>
      <c r="BR140" s="110">
        <v>-312176750</v>
      </c>
    </row>
    <row r="141" spans="1:81">
      <c r="C141" s="133" t="s">
        <v>844</v>
      </c>
      <c r="S141" s="100"/>
      <c r="T141" s="100"/>
      <c r="W141" s="928"/>
      <c r="X141" s="928"/>
      <c r="Y141" s="928"/>
      <c r="Z141" s="928"/>
      <c r="AA141" s="928"/>
      <c r="AB141" s="928"/>
      <c r="AC141" s="277"/>
      <c r="AD141" s="928"/>
      <c r="AE141" s="928"/>
      <c r="AF141" s="928"/>
      <c r="AG141" s="928"/>
      <c r="AH141" s="928"/>
      <c r="AI141" s="928"/>
      <c r="BE141" s="110"/>
      <c r="BF141" s="110"/>
      <c r="BG141" s="110"/>
      <c r="BH141" s="110"/>
      <c r="BI141" s="110"/>
      <c r="BJ141" s="110"/>
      <c r="BL141" s="110"/>
      <c r="BM141" s="110"/>
      <c r="BN141" s="110"/>
      <c r="BO141" s="110"/>
      <c r="BP141" s="110"/>
      <c r="BQ141" s="110"/>
      <c r="BR141" s="110">
        <v>0</v>
      </c>
    </row>
    <row r="142" spans="1:81">
      <c r="C142" s="133" t="s">
        <v>845</v>
      </c>
      <c r="S142" s="100"/>
      <c r="T142" s="100"/>
      <c r="W142" s="928"/>
      <c r="X142" s="928"/>
      <c r="Y142" s="928"/>
      <c r="Z142" s="928"/>
      <c r="AA142" s="928"/>
      <c r="AB142" s="928"/>
      <c r="AC142" s="277"/>
      <c r="AD142" s="928"/>
      <c r="AE142" s="928"/>
      <c r="AF142" s="928"/>
      <c r="AG142" s="928"/>
      <c r="AH142" s="928"/>
      <c r="AI142" s="928"/>
      <c r="BE142" s="110"/>
      <c r="BF142" s="110"/>
      <c r="BG142" s="110"/>
      <c r="BH142" s="110"/>
      <c r="BI142" s="110"/>
      <c r="BJ142" s="110"/>
      <c r="BL142" s="110"/>
      <c r="BM142" s="110"/>
      <c r="BN142" s="110"/>
      <c r="BO142" s="110"/>
      <c r="BP142" s="110"/>
      <c r="BQ142" s="110"/>
      <c r="BR142" s="110"/>
    </row>
    <row r="143" spans="1:81" ht="15.75" thickBot="1">
      <c r="C143" s="794" t="s">
        <v>366</v>
      </c>
      <c r="D143" s="794"/>
      <c r="E143" s="794"/>
      <c r="F143" s="794"/>
      <c r="G143" s="794"/>
      <c r="H143" s="794"/>
      <c r="I143" s="794"/>
      <c r="J143" s="794"/>
      <c r="K143" s="794"/>
      <c r="L143" s="794"/>
      <c r="M143" s="794"/>
      <c r="N143" s="794"/>
      <c r="O143" s="794"/>
      <c r="P143" s="794"/>
      <c r="Q143" s="794"/>
      <c r="R143" s="794"/>
      <c r="S143" s="794"/>
      <c r="T143" s="96"/>
      <c r="W143" s="929">
        <v>312176750</v>
      </c>
      <c r="X143" s="929"/>
      <c r="Y143" s="929"/>
      <c r="Z143" s="929"/>
      <c r="AA143" s="929"/>
      <c r="AB143" s="929"/>
      <c r="AC143" s="277"/>
      <c r="AD143" s="929">
        <v>312176750</v>
      </c>
      <c r="AE143" s="929"/>
      <c r="AF143" s="929"/>
      <c r="AG143" s="929"/>
      <c r="AH143" s="929"/>
      <c r="AI143" s="929"/>
      <c r="AK143" s="96" t="s">
        <v>347</v>
      </c>
      <c r="AL143" s="96"/>
      <c r="AM143" s="96"/>
      <c r="AN143" s="96"/>
      <c r="AO143" s="96"/>
      <c r="AP143" s="96"/>
      <c r="AQ143" s="96"/>
      <c r="AR143" s="96"/>
      <c r="AS143" s="96"/>
      <c r="AT143" s="96"/>
      <c r="AU143" s="96"/>
      <c r="AV143" s="96"/>
      <c r="AW143" s="96"/>
      <c r="AX143" s="96"/>
      <c r="AY143" s="96"/>
      <c r="AZ143" s="96"/>
      <c r="BA143" s="96"/>
      <c r="BB143" s="96"/>
      <c r="BE143" s="764">
        <v>0</v>
      </c>
      <c r="BF143" s="764"/>
      <c r="BG143" s="764"/>
      <c r="BH143" s="764"/>
      <c r="BI143" s="764"/>
      <c r="BJ143" s="764"/>
      <c r="BL143" s="764">
        <v>0</v>
      </c>
      <c r="BM143" s="764"/>
      <c r="BN143" s="764"/>
      <c r="BO143" s="764"/>
      <c r="BP143" s="764"/>
      <c r="BQ143" s="764"/>
      <c r="BR143" s="122"/>
      <c r="BS143" s="123">
        <v>-312176750</v>
      </c>
      <c r="BT143" s="123">
        <v>-312176750</v>
      </c>
    </row>
    <row r="144" spans="1:81" ht="15.75" thickTop="1">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D144" s="109"/>
      <c r="AE144" s="109"/>
      <c r="AF144" s="109"/>
      <c r="AG144" s="109"/>
      <c r="AH144" s="109"/>
      <c r="AI144" s="109"/>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L144" s="109"/>
      <c r="BM144" s="109"/>
      <c r="BN144" s="109"/>
      <c r="BO144" s="109"/>
      <c r="BP144" s="109"/>
      <c r="BQ144" s="109"/>
      <c r="BR144" s="109"/>
      <c r="BS144" s="156">
        <v>0</v>
      </c>
      <c r="BT144" s="141">
        <v>0</v>
      </c>
    </row>
    <row r="145" spans="1:92">
      <c r="C145" s="94"/>
      <c r="D145" s="94"/>
      <c r="E145" s="94"/>
      <c r="F145" s="94"/>
      <c r="G145" s="94"/>
      <c r="H145" s="94"/>
      <c r="I145" s="94"/>
      <c r="J145" s="94"/>
      <c r="K145" s="94"/>
      <c r="L145" s="94"/>
      <c r="M145" s="94"/>
      <c r="N145" s="94"/>
      <c r="O145" s="94"/>
      <c r="P145" s="94"/>
      <c r="Q145" s="94"/>
      <c r="R145" s="94"/>
      <c r="S145" s="94"/>
      <c r="T145" s="96"/>
      <c r="W145" s="255"/>
      <c r="X145" s="255"/>
      <c r="Y145" s="255"/>
      <c r="Z145" s="255"/>
      <c r="AA145" s="255"/>
      <c r="AB145" s="255"/>
      <c r="AC145" s="256"/>
      <c r="AD145" s="255"/>
      <c r="AE145" s="255"/>
      <c r="AF145" s="255"/>
      <c r="AG145" s="255"/>
      <c r="AH145" s="255"/>
      <c r="AI145" s="255"/>
      <c r="AK145" s="96"/>
      <c r="AL145" s="96"/>
      <c r="AM145" s="96"/>
      <c r="AN145" s="96"/>
      <c r="AO145" s="96"/>
      <c r="AP145" s="96"/>
      <c r="AQ145" s="96"/>
      <c r="AR145" s="96"/>
      <c r="AS145" s="96"/>
      <c r="AT145" s="96"/>
      <c r="AU145" s="96"/>
      <c r="AV145" s="96"/>
      <c r="AW145" s="96"/>
      <c r="AX145" s="96"/>
      <c r="AY145" s="96"/>
      <c r="AZ145" s="96"/>
      <c r="BA145" s="96"/>
      <c r="BB145" s="96"/>
      <c r="BE145" s="122"/>
      <c r="BF145" s="122"/>
      <c r="BG145" s="122"/>
      <c r="BH145" s="122"/>
      <c r="BI145" s="122"/>
      <c r="BJ145" s="122"/>
      <c r="BL145" s="122"/>
      <c r="BM145" s="122"/>
      <c r="BN145" s="122"/>
      <c r="BO145" s="122"/>
      <c r="BP145" s="122"/>
      <c r="BQ145" s="122"/>
      <c r="BR145" s="122"/>
      <c r="BS145" s="123"/>
      <c r="BT145" s="123"/>
    </row>
    <row r="146" spans="1:92" s="258" customFormat="1">
      <c r="A146" s="125">
        <v>9</v>
      </c>
      <c r="B146" s="96" t="s">
        <v>337</v>
      </c>
      <c r="C146" s="157" t="s">
        <v>363</v>
      </c>
      <c r="D146" s="153"/>
      <c r="E146" s="153"/>
      <c r="F146" s="153"/>
      <c r="G146" s="153"/>
      <c r="H146" s="153"/>
      <c r="I146" s="153"/>
      <c r="J146" s="153"/>
      <c r="K146" s="153"/>
      <c r="L146" s="153"/>
      <c r="M146" s="153"/>
      <c r="N146" s="153"/>
      <c r="O146" s="153"/>
      <c r="P146" s="153"/>
      <c r="Q146" s="153"/>
      <c r="R146" s="153"/>
      <c r="S146" s="274"/>
      <c r="T146" s="274"/>
      <c r="U146" s="153"/>
      <c r="V146" s="153"/>
      <c r="W146" s="921">
        <v>42277</v>
      </c>
      <c r="X146" s="922"/>
      <c r="Y146" s="922"/>
      <c r="Z146" s="922"/>
      <c r="AA146" s="922"/>
      <c r="AB146" s="922"/>
      <c r="AC146" s="131"/>
      <c r="AD146" s="921">
        <v>42005</v>
      </c>
      <c r="AE146" s="922"/>
      <c r="AF146" s="922"/>
      <c r="AG146" s="922"/>
      <c r="AH146" s="922"/>
      <c r="AI146" s="922"/>
      <c r="AJ146" s="261"/>
      <c r="AK146" s="266" t="s">
        <v>522</v>
      </c>
      <c r="AL146" s="267"/>
      <c r="AM146" s="267"/>
      <c r="AN146" s="267"/>
      <c r="AO146" s="267"/>
      <c r="AP146" s="267"/>
      <c r="AQ146" s="267"/>
      <c r="AR146" s="267"/>
      <c r="AS146" s="267"/>
      <c r="AT146" s="267"/>
      <c r="AU146" s="267"/>
      <c r="AV146" s="267"/>
      <c r="AW146" s="267"/>
      <c r="AX146" s="267"/>
      <c r="AY146" s="267"/>
      <c r="AZ146" s="267"/>
      <c r="BA146" s="267"/>
      <c r="BB146" s="267"/>
      <c r="BC146" s="267"/>
      <c r="BD146" s="267"/>
      <c r="BE146" s="267"/>
      <c r="BF146" s="267"/>
      <c r="BG146" s="267"/>
      <c r="BH146" s="267"/>
      <c r="BI146" s="267"/>
      <c r="BJ146" s="267"/>
      <c r="BL146" s="268"/>
      <c r="BM146" s="268"/>
      <c r="BN146" s="268"/>
      <c r="BO146" s="268"/>
      <c r="BP146" s="268"/>
      <c r="BQ146" s="268"/>
      <c r="BR146" s="268"/>
      <c r="BS146" s="264"/>
      <c r="BT146" s="264"/>
      <c r="BU146" s="264"/>
      <c r="BV146" s="265"/>
      <c r="BW146" s="265"/>
      <c r="BX146" s="265"/>
      <c r="BY146" s="265"/>
      <c r="BZ146" s="265"/>
      <c r="CA146" s="265"/>
      <c r="CB146" s="265"/>
      <c r="CC146" s="265"/>
      <c r="CD146" s="265"/>
      <c r="CE146" s="265"/>
      <c r="CF146" s="265"/>
      <c r="CG146" s="265"/>
      <c r="CH146" s="265"/>
      <c r="CI146" s="265"/>
      <c r="CJ146" s="265"/>
      <c r="CK146" s="265"/>
      <c r="CL146" s="265"/>
      <c r="CM146" s="265"/>
      <c r="CN146" s="265"/>
    </row>
    <row r="147" spans="1:92">
      <c r="C147" s="108"/>
      <c r="D147" s="96"/>
      <c r="E147" s="96"/>
      <c r="F147" s="96"/>
      <c r="G147" s="96"/>
      <c r="H147" s="96"/>
      <c r="I147" s="96"/>
      <c r="J147" s="96"/>
      <c r="K147" s="96"/>
      <c r="L147" s="96"/>
      <c r="M147" s="96"/>
      <c r="N147" s="96"/>
      <c r="O147" s="96"/>
      <c r="P147" s="96"/>
      <c r="Q147" s="96"/>
      <c r="R147" s="96"/>
      <c r="S147" s="804"/>
      <c r="T147" s="804"/>
      <c r="W147" s="773" t="s">
        <v>341</v>
      </c>
      <c r="X147" s="774"/>
      <c r="Y147" s="774"/>
      <c r="Z147" s="774"/>
      <c r="AA147" s="774"/>
      <c r="AB147" s="774"/>
      <c r="AC147" s="106"/>
      <c r="AD147" s="775" t="s">
        <v>341</v>
      </c>
      <c r="AE147" s="774"/>
      <c r="AF147" s="774"/>
      <c r="AG147" s="774"/>
      <c r="AH147" s="774"/>
      <c r="AI147" s="774"/>
      <c r="AK147" s="108" t="s">
        <v>523</v>
      </c>
      <c r="AL147" s="96"/>
      <c r="AM147" s="96"/>
      <c r="AN147" s="96"/>
      <c r="AO147" s="96"/>
      <c r="AP147" s="96"/>
      <c r="AQ147" s="96"/>
      <c r="AR147" s="96"/>
      <c r="AS147" s="96"/>
      <c r="AT147" s="96"/>
      <c r="AU147" s="96"/>
      <c r="AV147" s="96"/>
      <c r="AW147" s="96"/>
      <c r="AX147" s="96"/>
      <c r="AY147" s="96"/>
      <c r="AZ147" s="96"/>
      <c r="BA147" s="96"/>
      <c r="BB147" s="96"/>
      <c r="BE147" s="786"/>
      <c r="BF147" s="786"/>
      <c r="BG147" s="786"/>
      <c r="BH147" s="786"/>
      <c r="BI147" s="786"/>
      <c r="BJ147" s="786"/>
      <c r="BL147" s="786"/>
      <c r="BM147" s="786"/>
      <c r="BN147" s="786"/>
      <c r="BO147" s="786"/>
      <c r="BP147" s="786"/>
      <c r="BQ147" s="786"/>
      <c r="BR147" s="109"/>
    </row>
    <row r="148" spans="1:92">
      <c r="C148" s="925" t="s">
        <v>525</v>
      </c>
      <c r="D148" s="926"/>
      <c r="E148" s="926"/>
      <c r="F148" s="926"/>
      <c r="G148" s="926"/>
      <c r="H148" s="926"/>
      <c r="I148" s="926"/>
      <c r="J148" s="926"/>
      <c r="K148" s="926"/>
      <c r="L148" s="926"/>
      <c r="M148" s="926"/>
      <c r="N148" s="926"/>
      <c r="O148" s="926"/>
      <c r="P148" s="926"/>
      <c r="Q148" s="926"/>
      <c r="R148" s="926"/>
      <c r="S148" s="926"/>
      <c r="T148" s="926"/>
      <c r="U148" s="926"/>
      <c r="W148" s="927">
        <v>37264789</v>
      </c>
      <c r="X148" s="927"/>
      <c r="Y148" s="927"/>
      <c r="Z148" s="927"/>
      <c r="AA148" s="927"/>
      <c r="AB148" s="927"/>
      <c r="AC148" s="277"/>
      <c r="AD148" s="928">
        <v>163437061</v>
      </c>
      <c r="AE148" s="928"/>
      <c r="AF148" s="928"/>
      <c r="AG148" s="928"/>
      <c r="AH148" s="928"/>
      <c r="AI148" s="928"/>
      <c r="AK148" s="108"/>
      <c r="AL148" s="96"/>
      <c r="AM148" s="96"/>
      <c r="AN148" s="96"/>
      <c r="AO148" s="96"/>
      <c r="AP148" s="96"/>
      <c r="AQ148" s="96"/>
      <c r="AR148" s="96"/>
      <c r="AS148" s="96"/>
      <c r="AT148" s="96"/>
      <c r="AU148" s="96"/>
      <c r="AV148" s="96"/>
      <c r="AW148" s="96"/>
      <c r="AX148" s="96"/>
      <c r="AY148" s="96"/>
      <c r="AZ148" s="96"/>
      <c r="BA148" s="96"/>
      <c r="BB148" s="96"/>
      <c r="BE148" s="772"/>
      <c r="BF148" s="772"/>
      <c r="BG148" s="772"/>
      <c r="BH148" s="772"/>
      <c r="BI148" s="772"/>
      <c r="BJ148" s="772"/>
      <c r="BL148" s="772"/>
      <c r="BM148" s="772"/>
      <c r="BN148" s="772"/>
      <c r="BO148" s="772"/>
      <c r="BP148" s="772"/>
      <c r="BQ148" s="772"/>
      <c r="BR148" s="110"/>
    </row>
    <row r="149" spans="1:92">
      <c r="C149" s="98" t="s">
        <v>526</v>
      </c>
      <c r="S149" s="100"/>
      <c r="T149" s="100"/>
      <c r="W149" s="928"/>
      <c r="X149" s="928"/>
      <c r="Y149" s="928"/>
      <c r="Z149" s="928"/>
      <c r="AA149" s="928"/>
      <c r="AB149" s="928"/>
      <c r="AC149" s="277"/>
      <c r="AD149" s="928"/>
      <c r="AE149" s="928"/>
      <c r="AF149" s="928"/>
      <c r="AG149" s="928"/>
      <c r="AH149" s="928"/>
      <c r="AI149" s="928"/>
      <c r="BE149" s="110"/>
      <c r="BF149" s="110"/>
      <c r="BG149" s="110"/>
      <c r="BH149" s="110"/>
      <c r="BI149" s="110"/>
      <c r="BJ149" s="110"/>
      <c r="BL149" s="110"/>
      <c r="BM149" s="110"/>
      <c r="BN149" s="110"/>
      <c r="BO149" s="110"/>
      <c r="BP149" s="110"/>
      <c r="BQ149" s="110"/>
      <c r="BR149" s="110"/>
    </row>
    <row r="150" spans="1:92" ht="15.75" thickBot="1">
      <c r="C150" s="762" t="s">
        <v>346</v>
      </c>
      <c r="D150" s="762"/>
      <c r="E150" s="762"/>
      <c r="F150" s="762"/>
      <c r="G150" s="762"/>
      <c r="H150" s="762"/>
      <c r="I150" s="762"/>
      <c r="J150" s="762"/>
      <c r="K150" s="762"/>
      <c r="L150" s="762"/>
      <c r="M150" s="762"/>
      <c r="N150" s="762"/>
      <c r="O150" s="762"/>
      <c r="P150" s="762"/>
      <c r="Q150" s="762"/>
      <c r="R150" s="762"/>
      <c r="S150" s="762"/>
      <c r="T150" s="96"/>
      <c r="W150" s="929">
        <f>+W148</f>
        <v>37264789</v>
      </c>
      <c r="X150" s="929"/>
      <c r="Y150" s="929"/>
      <c r="Z150" s="929"/>
      <c r="AA150" s="929"/>
      <c r="AB150" s="929"/>
      <c r="AC150" s="277"/>
      <c r="AD150" s="929">
        <v>163437061</v>
      </c>
      <c r="AE150" s="929"/>
      <c r="AF150" s="929"/>
      <c r="AG150" s="929"/>
      <c r="AH150" s="929"/>
      <c r="AI150" s="929"/>
      <c r="AK150" s="96"/>
      <c r="AL150" s="96"/>
      <c r="AM150" s="96"/>
      <c r="AN150" s="96"/>
      <c r="AO150" s="96"/>
      <c r="AP150" s="96"/>
      <c r="AQ150" s="96"/>
      <c r="AR150" s="96"/>
      <c r="AS150" s="96"/>
      <c r="AT150" s="96"/>
      <c r="AU150" s="96"/>
      <c r="AV150" s="96"/>
      <c r="AW150" s="96"/>
      <c r="AX150" s="96"/>
      <c r="AY150" s="96"/>
      <c r="AZ150" s="96"/>
      <c r="BA150" s="96"/>
      <c r="BB150" s="96"/>
      <c r="BE150" s="764"/>
      <c r="BF150" s="764"/>
      <c r="BG150" s="764"/>
      <c r="BH150" s="764"/>
      <c r="BI150" s="764"/>
      <c r="BJ150" s="764"/>
      <c r="BL150" s="764"/>
      <c r="BM150" s="764"/>
      <c r="BN150" s="764"/>
      <c r="BO150" s="764"/>
      <c r="BP150" s="764"/>
      <c r="BQ150" s="764"/>
      <c r="BR150" s="122">
        <v>68026129</v>
      </c>
      <c r="BS150" s="123">
        <v>163437061</v>
      </c>
      <c r="BT150" s="123">
        <v>0</v>
      </c>
    </row>
    <row r="151" spans="1:92" s="631" customFormat="1" ht="15.75" thickTop="1">
      <c r="A151" s="103"/>
      <c r="B151" s="622"/>
      <c r="C151" s="621"/>
      <c r="D151" s="621"/>
      <c r="E151" s="621"/>
      <c r="F151" s="621"/>
      <c r="G151" s="621"/>
      <c r="H151" s="621"/>
      <c r="I151" s="621"/>
      <c r="J151" s="621"/>
      <c r="K151" s="621"/>
      <c r="L151" s="621"/>
      <c r="M151" s="621"/>
      <c r="N151" s="621"/>
      <c r="O151" s="621"/>
      <c r="P151" s="621"/>
      <c r="Q151" s="621"/>
      <c r="R151" s="621"/>
      <c r="S151" s="621"/>
      <c r="T151" s="622"/>
      <c r="W151" s="636"/>
      <c r="X151" s="636"/>
      <c r="Y151" s="636"/>
      <c r="Z151" s="636"/>
      <c r="AA151" s="636"/>
      <c r="AB151" s="636"/>
      <c r="AC151" s="627"/>
      <c r="AD151" s="636"/>
      <c r="AE151" s="636"/>
      <c r="AF151" s="636"/>
      <c r="AG151" s="636"/>
      <c r="AH151" s="636"/>
      <c r="AI151" s="636"/>
      <c r="AJ151" s="100"/>
      <c r="AK151" s="622"/>
      <c r="AL151" s="622"/>
      <c r="AM151" s="622"/>
      <c r="AN151" s="622"/>
      <c r="AO151" s="622"/>
      <c r="AP151" s="622"/>
      <c r="AQ151" s="622"/>
      <c r="AR151" s="622"/>
      <c r="AS151" s="622"/>
      <c r="AT151" s="622"/>
      <c r="AU151" s="622"/>
      <c r="AV151" s="622"/>
      <c r="AW151" s="622"/>
      <c r="AX151" s="622"/>
      <c r="AY151" s="622"/>
      <c r="AZ151" s="622"/>
      <c r="BA151" s="622"/>
      <c r="BB151" s="622"/>
      <c r="BE151" s="122"/>
      <c r="BF151" s="122"/>
      <c r="BG151" s="122"/>
      <c r="BH151" s="122"/>
      <c r="BI151" s="122"/>
      <c r="BJ151" s="122"/>
      <c r="BL151" s="122"/>
      <c r="BM151" s="122"/>
      <c r="BN151" s="122"/>
      <c r="BO151" s="122"/>
      <c r="BP151" s="122"/>
      <c r="BQ151" s="122"/>
      <c r="BR151" s="122"/>
      <c r="BS151" s="123"/>
      <c r="BT151" s="123"/>
      <c r="BU151" s="101"/>
      <c r="BV151" s="626"/>
      <c r="BW151" s="626"/>
      <c r="BX151" s="626"/>
      <c r="BY151" s="626"/>
      <c r="BZ151" s="626"/>
      <c r="CA151" s="626"/>
      <c r="CB151" s="626"/>
      <c r="CC151" s="626"/>
      <c r="CD151" s="626"/>
      <c r="CE151" s="626"/>
      <c r="CF151" s="626"/>
      <c r="CG151" s="626"/>
      <c r="CH151" s="626"/>
      <c r="CI151" s="626"/>
      <c r="CJ151" s="626"/>
      <c r="CK151" s="626"/>
      <c r="CL151" s="626"/>
      <c r="CM151" s="626"/>
      <c r="CN151" s="626"/>
    </row>
    <row r="152" spans="1:92">
      <c r="A152" s="125">
        <v>10</v>
      </c>
      <c r="B152" s="96" t="s">
        <v>337</v>
      </c>
      <c r="C152" s="794" t="s">
        <v>527</v>
      </c>
      <c r="D152" s="794"/>
      <c r="E152" s="794"/>
      <c r="F152" s="794"/>
      <c r="G152" s="794"/>
      <c r="H152" s="794"/>
      <c r="I152" s="794"/>
      <c r="J152" s="794"/>
      <c r="K152" s="794"/>
      <c r="L152" s="794"/>
      <c r="M152" s="794"/>
      <c r="N152" s="794"/>
      <c r="O152" s="794"/>
      <c r="P152" s="794"/>
      <c r="Q152" s="794"/>
      <c r="R152" s="794"/>
      <c r="S152" s="794"/>
      <c r="T152" s="794"/>
      <c r="U152" s="274"/>
      <c r="V152" s="153"/>
      <c r="W152" s="766">
        <v>42277</v>
      </c>
      <c r="X152" s="767"/>
      <c r="Y152" s="767"/>
      <c r="Z152" s="767"/>
      <c r="AA152" s="767"/>
      <c r="AB152" s="767"/>
      <c r="AC152" s="97"/>
      <c r="AD152" s="766">
        <v>42005</v>
      </c>
      <c r="AE152" s="767"/>
      <c r="AF152" s="767"/>
      <c r="AG152" s="767"/>
      <c r="AH152" s="767"/>
      <c r="AI152" s="767"/>
      <c r="AK152" s="157" t="s">
        <v>507</v>
      </c>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L152" s="109"/>
      <c r="BM152" s="109"/>
      <c r="BN152" s="109"/>
      <c r="BO152" s="109"/>
      <c r="BP152" s="109"/>
      <c r="BQ152" s="109"/>
      <c r="BR152" s="109"/>
    </row>
    <row r="153" spans="1:92">
      <c r="K153" s="153"/>
      <c r="L153" s="153"/>
      <c r="M153" s="153"/>
      <c r="N153" s="153"/>
      <c r="O153" s="153"/>
      <c r="P153" s="153"/>
      <c r="Q153" s="153"/>
      <c r="R153" s="153"/>
      <c r="S153" s="105"/>
      <c r="T153" s="105"/>
      <c r="U153" s="274"/>
      <c r="V153" s="153"/>
      <c r="W153" s="773" t="s">
        <v>341</v>
      </c>
      <c r="X153" s="774"/>
      <c r="Y153" s="774"/>
      <c r="Z153" s="774"/>
      <c r="AA153" s="774"/>
      <c r="AB153" s="774"/>
      <c r="AC153" s="106"/>
      <c r="AD153" s="775" t="s">
        <v>341</v>
      </c>
      <c r="AE153" s="774"/>
      <c r="AF153" s="774"/>
      <c r="AG153" s="774"/>
      <c r="AH153" s="774"/>
      <c r="AI153" s="774"/>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07"/>
      <c r="BF153" s="107"/>
      <c r="BG153" s="107"/>
      <c r="BH153" s="107"/>
      <c r="BI153" s="107"/>
      <c r="BJ153" s="107"/>
      <c r="BL153" s="107"/>
      <c r="BM153" s="107"/>
      <c r="BN153" s="107"/>
      <c r="BO153" s="107"/>
      <c r="BP153" s="107"/>
      <c r="BQ153" s="107"/>
      <c r="BR153" s="107"/>
    </row>
    <row r="154" spans="1:92">
      <c r="C154" s="108" t="s">
        <v>364</v>
      </c>
      <c r="D154" s="96"/>
      <c r="E154" s="96"/>
      <c r="F154" s="96"/>
      <c r="G154" s="96"/>
      <c r="H154" s="96"/>
      <c r="I154" s="96"/>
      <c r="J154" s="96"/>
      <c r="K154" s="96"/>
      <c r="L154" s="96"/>
      <c r="M154" s="96"/>
      <c r="N154" s="96"/>
      <c r="O154" s="96"/>
      <c r="P154" s="96"/>
      <c r="Q154" s="96"/>
      <c r="R154" s="96"/>
      <c r="S154" s="804"/>
      <c r="T154" s="804"/>
      <c r="U154" s="100"/>
      <c r="W154" s="791">
        <v>120000000</v>
      </c>
      <c r="X154" s="791"/>
      <c r="Y154" s="791"/>
      <c r="Z154" s="791"/>
      <c r="AA154" s="791"/>
      <c r="AB154" s="791"/>
      <c r="AC154" s="245"/>
      <c r="AD154" s="791">
        <v>120000000</v>
      </c>
      <c r="AE154" s="791"/>
      <c r="AF154" s="791"/>
      <c r="AG154" s="791"/>
      <c r="AH154" s="791"/>
      <c r="AI154" s="791"/>
      <c r="AK154" s="116" t="s">
        <v>509</v>
      </c>
      <c r="AL154" s="96"/>
      <c r="AM154" s="96"/>
      <c r="AN154" s="96"/>
      <c r="AO154" s="96"/>
      <c r="AP154" s="96"/>
      <c r="AQ154" s="96"/>
      <c r="AR154" s="96"/>
      <c r="AS154" s="96"/>
      <c r="AT154" s="96"/>
      <c r="AU154" s="96"/>
      <c r="AV154" s="96"/>
      <c r="AW154" s="96"/>
      <c r="AX154" s="96"/>
      <c r="AY154" s="96"/>
      <c r="AZ154" s="96"/>
      <c r="BA154" s="96"/>
      <c r="BB154" s="96"/>
      <c r="BE154" s="819"/>
      <c r="BF154" s="819"/>
      <c r="BG154" s="819"/>
      <c r="BH154" s="819"/>
      <c r="BI154" s="819"/>
      <c r="BJ154" s="819"/>
      <c r="BL154" s="819"/>
      <c r="BM154" s="819"/>
      <c r="BN154" s="819"/>
      <c r="BO154" s="819"/>
      <c r="BP154" s="819"/>
      <c r="BQ154" s="819"/>
      <c r="BR154" s="117"/>
    </row>
    <row r="155" spans="1:92">
      <c r="C155" s="108" t="s">
        <v>528</v>
      </c>
      <c r="S155" s="804"/>
      <c r="T155" s="804"/>
      <c r="U155" s="100"/>
      <c r="W155" s="923">
        <v>1050640635</v>
      </c>
      <c r="X155" s="923"/>
      <c r="Y155" s="923"/>
      <c r="Z155" s="923"/>
      <c r="AA155" s="923"/>
      <c r="AB155" s="923"/>
      <c r="AC155" s="275"/>
      <c r="AD155" s="923">
        <v>998795252</v>
      </c>
      <c r="AE155" s="923"/>
      <c r="AF155" s="923"/>
      <c r="AG155" s="923"/>
      <c r="AH155" s="923"/>
      <c r="AI155" s="923"/>
      <c r="AK155" s="114" t="s">
        <v>515</v>
      </c>
      <c r="BE155" s="117"/>
      <c r="BF155" s="117"/>
      <c r="BG155" s="117"/>
      <c r="BH155" s="117"/>
      <c r="BI155" s="117"/>
      <c r="BJ155" s="117"/>
      <c r="BL155" s="117"/>
      <c r="BM155" s="117"/>
      <c r="BN155" s="117"/>
      <c r="BO155" s="117"/>
      <c r="BP155" s="117"/>
      <c r="BQ155" s="117"/>
      <c r="BR155" s="117"/>
    </row>
    <row r="156" spans="1:92">
      <c r="C156" s="98" t="s">
        <v>529</v>
      </c>
      <c r="S156" s="804"/>
      <c r="T156" s="804"/>
      <c r="U156" s="100"/>
      <c r="W156" s="923">
        <v>505280241</v>
      </c>
      <c r="X156" s="923"/>
      <c r="Y156" s="923"/>
      <c r="Z156" s="923"/>
      <c r="AA156" s="923"/>
      <c r="AB156" s="923"/>
      <c r="AC156" s="275"/>
      <c r="AD156" s="923">
        <v>505280241</v>
      </c>
      <c r="AE156" s="923"/>
      <c r="AF156" s="923"/>
      <c r="AG156" s="923"/>
      <c r="AH156" s="923"/>
      <c r="AI156" s="923"/>
      <c r="AK156" s="114"/>
      <c r="BE156" s="117"/>
      <c r="BF156" s="117"/>
      <c r="BG156" s="117"/>
      <c r="BH156" s="117"/>
      <c r="BI156" s="117"/>
      <c r="BJ156" s="117"/>
      <c r="BL156" s="117"/>
      <c r="BM156" s="117"/>
      <c r="BN156" s="117"/>
      <c r="BO156" s="117"/>
      <c r="BP156" s="117"/>
      <c r="BQ156" s="117"/>
      <c r="BR156" s="117"/>
    </row>
    <row r="157" spans="1:92" ht="15.75" thickBot="1">
      <c r="S157" s="154"/>
      <c r="T157" s="154"/>
      <c r="U157" s="100"/>
      <c r="W157" s="930">
        <v>1675920876</v>
      </c>
      <c r="X157" s="930"/>
      <c r="Y157" s="930"/>
      <c r="Z157" s="930"/>
      <c r="AA157" s="930"/>
      <c r="AB157" s="930"/>
      <c r="AC157" s="278"/>
      <c r="AD157" s="930">
        <v>1624075493</v>
      </c>
      <c r="AE157" s="930"/>
      <c r="AF157" s="930"/>
      <c r="AG157" s="930"/>
      <c r="AH157" s="930"/>
      <c r="AI157" s="930"/>
      <c r="AJ157" s="100" t="s">
        <v>443</v>
      </c>
      <c r="AK157" s="114"/>
      <c r="BE157" s="117"/>
      <c r="BF157" s="117"/>
      <c r="BG157" s="117"/>
      <c r="BH157" s="117"/>
      <c r="BI157" s="117"/>
      <c r="BJ157" s="117"/>
      <c r="BL157" s="117"/>
      <c r="BM157" s="117"/>
      <c r="BN157" s="117"/>
      <c r="BO157" s="117"/>
      <c r="BP157" s="117"/>
      <c r="BQ157" s="117"/>
      <c r="BR157" s="117"/>
      <c r="BS157" s="123">
        <v>1675920876</v>
      </c>
      <c r="BT157" s="141">
        <v>1624075493</v>
      </c>
    </row>
    <row r="158" spans="1:92" ht="15.75" hidden="1" thickTop="1">
      <c r="A158" s="125">
        <v>15</v>
      </c>
      <c r="B158" s="96" t="s">
        <v>337</v>
      </c>
      <c r="C158" s="157" t="s">
        <v>530</v>
      </c>
      <c r="D158" s="153"/>
      <c r="E158" s="153"/>
      <c r="F158" s="153"/>
      <c r="G158" s="153"/>
      <c r="H158" s="153"/>
      <c r="I158" s="153"/>
      <c r="J158" s="153"/>
      <c r="K158" s="153"/>
      <c r="L158" s="153"/>
      <c r="M158" s="153"/>
      <c r="N158" s="153"/>
      <c r="O158" s="153"/>
      <c r="P158" s="153"/>
      <c r="Q158" s="153"/>
      <c r="R158" s="153"/>
      <c r="U158" s="153"/>
      <c r="V158" s="153"/>
      <c r="W158" s="931"/>
      <c r="X158" s="932"/>
      <c r="Y158" s="932"/>
      <c r="Z158" s="932"/>
      <c r="AA158" s="932"/>
      <c r="AB158" s="932"/>
      <c r="AD158" s="931"/>
      <c r="AE158" s="932"/>
      <c r="AF158" s="932"/>
      <c r="AG158" s="932"/>
      <c r="AH158" s="932"/>
      <c r="AI158" s="932"/>
      <c r="AK158" s="157" t="s">
        <v>531</v>
      </c>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L158" s="109"/>
      <c r="BM158" s="109"/>
      <c r="BN158" s="109"/>
      <c r="BO158" s="109"/>
      <c r="BP158" s="109"/>
      <c r="BQ158" s="109"/>
      <c r="BR158" s="109"/>
      <c r="BS158" s="123" t="e">
        <v>#REF!</v>
      </c>
      <c r="BT158" s="123" t="e">
        <v>#REF!</v>
      </c>
    </row>
    <row r="159" spans="1:92" hidden="1">
      <c r="C159" s="153"/>
      <c r="D159" s="153"/>
      <c r="E159" s="153"/>
      <c r="F159" s="153"/>
      <c r="G159" s="153"/>
      <c r="H159" s="153"/>
      <c r="I159" s="153"/>
      <c r="J159" s="153"/>
      <c r="K159" s="153"/>
      <c r="L159" s="153"/>
      <c r="M159" s="153"/>
      <c r="N159" s="153"/>
      <c r="O159" s="153"/>
      <c r="P159" s="153"/>
      <c r="Q159" s="153"/>
      <c r="R159" s="153"/>
      <c r="S159" s="105"/>
      <c r="T159" s="105"/>
      <c r="U159" s="153"/>
      <c r="V159" s="153"/>
      <c r="W159" s="768" t="s">
        <v>341</v>
      </c>
      <c r="X159" s="769"/>
      <c r="Y159" s="769"/>
      <c r="Z159" s="769"/>
      <c r="AA159" s="769"/>
      <c r="AB159" s="769"/>
      <c r="AC159" s="127"/>
      <c r="AD159" s="770" t="s">
        <v>341</v>
      </c>
      <c r="AE159" s="769"/>
      <c r="AF159" s="769"/>
      <c r="AG159" s="769"/>
      <c r="AH159" s="769"/>
      <c r="AI159" s="769"/>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07"/>
      <c r="BF159" s="107"/>
      <c r="BG159" s="107"/>
      <c r="BH159" s="107"/>
      <c r="BI159" s="107"/>
      <c r="BJ159" s="107"/>
      <c r="BL159" s="107"/>
      <c r="BM159" s="107"/>
      <c r="BN159" s="107"/>
      <c r="BO159" s="107"/>
      <c r="BP159" s="107"/>
      <c r="BQ159" s="107"/>
      <c r="BR159" s="107"/>
    </row>
    <row r="160" spans="1:92" hidden="1">
      <c r="C160" s="79" t="s">
        <v>532</v>
      </c>
      <c r="D160" s="96"/>
      <c r="E160" s="96"/>
      <c r="F160" s="96"/>
      <c r="G160" s="96"/>
      <c r="H160" s="96"/>
      <c r="I160" s="96"/>
      <c r="J160" s="96"/>
      <c r="K160" s="96"/>
      <c r="L160" s="96"/>
      <c r="M160" s="96"/>
      <c r="N160" s="96"/>
      <c r="O160" s="96"/>
      <c r="P160" s="96"/>
      <c r="Q160" s="96"/>
      <c r="R160" s="96"/>
      <c r="S160" s="804"/>
      <c r="T160" s="804"/>
      <c r="W160" s="786">
        <v>0</v>
      </c>
      <c r="X160" s="786"/>
      <c r="Y160" s="786"/>
      <c r="Z160" s="786"/>
      <c r="AA160" s="786"/>
      <c r="AB160" s="786"/>
      <c r="AD160" s="933">
        <v>0</v>
      </c>
      <c r="AE160" s="933"/>
      <c r="AF160" s="933"/>
      <c r="AG160" s="933"/>
      <c r="AH160" s="933"/>
      <c r="AI160" s="933"/>
      <c r="AK160" s="108" t="s">
        <v>533</v>
      </c>
      <c r="AL160" s="96"/>
      <c r="AM160" s="96"/>
      <c r="AN160" s="96"/>
      <c r="AO160" s="96"/>
      <c r="AP160" s="96"/>
      <c r="AQ160" s="96"/>
      <c r="AR160" s="96"/>
      <c r="AS160" s="96"/>
      <c r="AT160" s="96"/>
      <c r="AU160" s="96"/>
      <c r="AV160" s="96"/>
      <c r="AW160" s="96"/>
      <c r="AX160" s="96"/>
      <c r="AY160" s="96"/>
      <c r="AZ160" s="96"/>
      <c r="BA160" s="96"/>
      <c r="BB160" s="96"/>
      <c r="BE160" s="786"/>
      <c r="BF160" s="786"/>
      <c r="BG160" s="786"/>
      <c r="BH160" s="786"/>
      <c r="BI160" s="786"/>
      <c r="BJ160" s="786"/>
      <c r="BL160" s="786"/>
      <c r="BM160" s="786"/>
      <c r="BN160" s="786"/>
      <c r="BO160" s="786"/>
      <c r="BP160" s="786"/>
      <c r="BQ160" s="786"/>
      <c r="BR160" s="109"/>
    </row>
    <row r="161" spans="1:92" hidden="1">
      <c r="C161" s="934"/>
      <c r="D161" s="926"/>
      <c r="E161" s="926"/>
      <c r="F161" s="926"/>
      <c r="G161" s="926"/>
      <c r="H161" s="926"/>
      <c r="I161" s="926"/>
      <c r="J161" s="926"/>
      <c r="K161" s="926"/>
      <c r="L161" s="926"/>
      <c r="M161" s="926"/>
      <c r="N161" s="926"/>
      <c r="O161" s="926"/>
      <c r="P161" s="926"/>
      <c r="Q161" s="926"/>
      <c r="R161" s="926"/>
      <c r="S161" s="926"/>
      <c r="T161" s="926"/>
      <c r="U161" s="926"/>
      <c r="W161" s="935"/>
      <c r="X161" s="935"/>
      <c r="Y161" s="935"/>
      <c r="Z161" s="935"/>
      <c r="AA161" s="935"/>
      <c r="AB161" s="935"/>
      <c r="AC161" s="100"/>
      <c r="AD161" s="935"/>
      <c r="AE161" s="935"/>
      <c r="AF161" s="935"/>
      <c r="AG161" s="935"/>
      <c r="AH161" s="935"/>
      <c r="AI161" s="935"/>
      <c r="AK161" s="108"/>
      <c r="AL161" s="96"/>
      <c r="AM161" s="96"/>
      <c r="AN161" s="96"/>
      <c r="AO161" s="96"/>
      <c r="AP161" s="96"/>
      <c r="AQ161" s="96"/>
      <c r="AR161" s="96"/>
      <c r="AS161" s="96"/>
      <c r="AT161" s="96"/>
      <c r="AU161" s="96"/>
      <c r="AV161" s="96"/>
      <c r="AW161" s="96"/>
      <c r="AX161" s="96"/>
      <c r="AY161" s="96"/>
      <c r="AZ161" s="96"/>
      <c r="BA161" s="96"/>
      <c r="BB161" s="96"/>
      <c r="BE161" s="109"/>
      <c r="BF161" s="109"/>
      <c r="BG161" s="109"/>
      <c r="BH161" s="109"/>
      <c r="BI161" s="109"/>
      <c r="BJ161" s="109"/>
      <c r="BL161" s="109"/>
      <c r="BM161" s="109"/>
      <c r="BN161" s="109"/>
      <c r="BO161" s="109"/>
      <c r="BP161" s="109"/>
      <c r="BQ161" s="109"/>
      <c r="BR161" s="109"/>
      <c r="BS161" s="109"/>
      <c r="BT161" s="109"/>
      <c r="BU161" s="109"/>
      <c r="BV161" s="109"/>
      <c r="BW161" s="109"/>
      <c r="BX161" s="109"/>
    </row>
    <row r="162" spans="1:92" hidden="1">
      <c r="C162" s="934"/>
      <c r="D162" s="926"/>
      <c r="E162" s="926"/>
      <c r="F162" s="926"/>
      <c r="G162" s="926"/>
      <c r="H162" s="926"/>
      <c r="I162" s="926"/>
      <c r="J162" s="926"/>
      <c r="K162" s="926"/>
      <c r="L162" s="926"/>
      <c r="M162" s="926"/>
      <c r="N162" s="926"/>
      <c r="O162" s="926"/>
      <c r="P162" s="926"/>
      <c r="Q162" s="926"/>
      <c r="R162" s="926"/>
      <c r="S162" s="926"/>
      <c r="T162" s="926"/>
      <c r="U162" s="926"/>
      <c r="W162" s="935"/>
      <c r="X162" s="935"/>
      <c r="Y162" s="935"/>
      <c r="Z162" s="935"/>
      <c r="AA162" s="935"/>
      <c r="AB162" s="935"/>
      <c r="AC162" s="100"/>
      <c r="AD162" s="936"/>
      <c r="AE162" s="936"/>
      <c r="AF162" s="936"/>
      <c r="AG162" s="936"/>
      <c r="AH162" s="936"/>
      <c r="AI162" s="936"/>
      <c r="AK162" s="108"/>
      <c r="AL162" s="96"/>
      <c r="AM162" s="96"/>
      <c r="AN162" s="96"/>
      <c r="AO162" s="96"/>
      <c r="AP162" s="96"/>
      <c r="AQ162" s="96"/>
      <c r="AR162" s="96"/>
      <c r="AS162" s="96"/>
      <c r="AT162" s="96"/>
      <c r="AU162" s="96"/>
      <c r="AV162" s="96"/>
      <c r="AW162" s="96"/>
      <c r="AX162" s="96"/>
      <c r="AY162" s="96"/>
      <c r="AZ162" s="96"/>
      <c r="BA162" s="96"/>
      <c r="BB162" s="96"/>
      <c r="BE162" s="109"/>
      <c r="BF162" s="109"/>
      <c r="BG162" s="109"/>
      <c r="BH162" s="109"/>
      <c r="BI162" s="109"/>
      <c r="BJ162" s="109"/>
      <c r="BL162" s="109"/>
      <c r="BM162" s="109"/>
      <c r="BN162" s="109"/>
      <c r="BO162" s="109"/>
      <c r="BP162" s="109"/>
      <c r="BQ162" s="109"/>
      <c r="BR162" s="109"/>
      <c r="BS162" s="109"/>
      <c r="BT162" s="109"/>
      <c r="BU162" s="109"/>
      <c r="BV162" s="109"/>
      <c r="BW162" s="109"/>
      <c r="BX162" s="109"/>
    </row>
    <row r="163" spans="1:92" hidden="1">
      <c r="C163" s="934"/>
      <c r="D163" s="926"/>
      <c r="E163" s="926"/>
      <c r="F163" s="926"/>
      <c r="G163" s="926"/>
      <c r="H163" s="926"/>
      <c r="I163" s="926"/>
      <c r="J163" s="926"/>
      <c r="K163" s="926"/>
      <c r="L163" s="926"/>
      <c r="M163" s="926"/>
      <c r="N163" s="926"/>
      <c r="O163" s="926"/>
      <c r="P163" s="926"/>
      <c r="Q163" s="926"/>
      <c r="R163" s="926"/>
      <c r="S163" s="926"/>
      <c r="T163" s="926"/>
      <c r="U163" s="926"/>
      <c r="W163" s="935"/>
      <c r="X163" s="935"/>
      <c r="Y163" s="935"/>
      <c r="Z163" s="935"/>
      <c r="AA163" s="935"/>
      <c r="AB163" s="935"/>
      <c r="AC163" s="100"/>
      <c r="AD163" s="936"/>
      <c r="AE163" s="936"/>
      <c r="AF163" s="936"/>
      <c r="AG163" s="936"/>
      <c r="AH163" s="936"/>
      <c r="AI163" s="936"/>
      <c r="AK163" s="108"/>
      <c r="AL163" s="96"/>
      <c r="AM163" s="96"/>
      <c r="AN163" s="96"/>
      <c r="AO163" s="96"/>
      <c r="AP163" s="96"/>
      <c r="AQ163" s="96"/>
      <c r="AR163" s="96"/>
      <c r="AS163" s="96"/>
      <c r="AT163" s="96"/>
      <c r="AU163" s="96"/>
      <c r="AV163" s="96"/>
      <c r="AW163" s="96"/>
      <c r="AX163" s="96"/>
      <c r="AY163" s="96"/>
      <c r="AZ163" s="96"/>
      <c r="BA163" s="96"/>
      <c r="BB163" s="96"/>
      <c r="BE163" s="109"/>
      <c r="BF163" s="109"/>
      <c r="BG163" s="109"/>
      <c r="BH163" s="109"/>
      <c r="BI163" s="109"/>
      <c r="BJ163" s="109"/>
      <c r="BL163" s="109"/>
      <c r="BM163" s="109"/>
      <c r="BN163" s="109"/>
      <c r="BO163" s="109"/>
      <c r="BP163" s="109"/>
      <c r="BQ163" s="109"/>
      <c r="BR163" s="109"/>
    </row>
    <row r="164" spans="1:92" hidden="1">
      <c r="C164" s="79" t="s">
        <v>534</v>
      </c>
      <c r="D164" s="96"/>
      <c r="E164" s="96"/>
      <c r="F164" s="96"/>
      <c r="G164" s="96"/>
      <c r="H164" s="96"/>
      <c r="I164" s="96"/>
      <c r="J164" s="96"/>
      <c r="K164" s="96"/>
      <c r="L164" s="96"/>
      <c r="M164" s="96"/>
      <c r="N164" s="96"/>
      <c r="O164" s="96"/>
      <c r="P164" s="96"/>
      <c r="Q164" s="96"/>
      <c r="R164" s="96"/>
      <c r="S164" s="804"/>
      <c r="T164" s="804"/>
      <c r="W164" s="937">
        <v>0</v>
      </c>
      <c r="X164" s="937"/>
      <c r="Y164" s="937"/>
      <c r="Z164" s="937"/>
      <c r="AA164" s="937"/>
      <c r="AB164" s="937"/>
      <c r="AC164" s="102"/>
      <c r="AD164" s="938">
        <v>0</v>
      </c>
      <c r="AE164" s="938"/>
      <c r="AF164" s="938"/>
      <c r="AG164" s="938"/>
      <c r="AH164" s="938"/>
      <c r="AI164" s="938"/>
      <c r="AK164" s="108" t="s">
        <v>535</v>
      </c>
      <c r="AL164" s="96"/>
      <c r="AM164" s="96"/>
      <c r="AN164" s="96"/>
      <c r="AO164" s="96"/>
      <c r="AP164" s="96"/>
      <c r="AQ164" s="96"/>
      <c r="AR164" s="96"/>
      <c r="AS164" s="96"/>
      <c r="AT164" s="96"/>
      <c r="AU164" s="96"/>
      <c r="AV164" s="96"/>
      <c r="AW164" s="96"/>
      <c r="AX164" s="96"/>
      <c r="AY164" s="96"/>
      <c r="AZ164" s="96"/>
      <c r="BA164" s="96"/>
      <c r="BB164" s="96"/>
      <c r="BE164" s="772"/>
      <c r="BF164" s="772"/>
      <c r="BG164" s="772"/>
      <c r="BH164" s="772"/>
      <c r="BI164" s="772"/>
      <c r="BJ164" s="772"/>
      <c r="BL164" s="772"/>
      <c r="BM164" s="772"/>
      <c r="BN164" s="772"/>
      <c r="BO164" s="772"/>
      <c r="BP164" s="772"/>
      <c r="BQ164" s="772"/>
      <c r="BR164" s="110"/>
    </row>
    <row r="165" spans="1:92" ht="15.75" hidden="1" thickBot="1">
      <c r="C165" s="762" t="s">
        <v>346</v>
      </c>
      <c r="D165" s="762"/>
      <c r="E165" s="762"/>
      <c r="F165" s="762"/>
      <c r="G165" s="762"/>
      <c r="H165" s="762"/>
      <c r="I165" s="762"/>
      <c r="J165" s="762"/>
      <c r="K165" s="762"/>
      <c r="L165" s="762"/>
      <c r="M165" s="762"/>
      <c r="N165" s="762"/>
      <c r="O165" s="762"/>
      <c r="P165" s="762"/>
      <c r="Q165" s="762"/>
      <c r="R165" s="762"/>
      <c r="S165" s="762"/>
      <c r="T165" s="121"/>
      <c r="W165" s="764">
        <v>0</v>
      </c>
      <c r="X165" s="764"/>
      <c r="Y165" s="764"/>
      <c r="Z165" s="764"/>
      <c r="AA165" s="764"/>
      <c r="AB165" s="764"/>
      <c r="AD165" s="764">
        <v>0</v>
      </c>
      <c r="AE165" s="764"/>
      <c r="AF165" s="764"/>
      <c r="AG165" s="764"/>
      <c r="AH165" s="764"/>
      <c r="AI165" s="764"/>
      <c r="AK165" s="96" t="e">
        <v>#REF!</v>
      </c>
      <c r="AL165" s="96"/>
      <c r="AM165" s="96"/>
      <c r="AN165" s="96"/>
      <c r="AO165" s="96"/>
      <c r="AP165" s="96"/>
      <c r="AQ165" s="96"/>
      <c r="AR165" s="96"/>
      <c r="AS165" s="96"/>
      <c r="AT165" s="96"/>
      <c r="AU165" s="96"/>
      <c r="AV165" s="96"/>
      <c r="AW165" s="96"/>
      <c r="AX165" s="96"/>
      <c r="AY165" s="96"/>
      <c r="AZ165" s="96"/>
      <c r="BA165" s="96"/>
      <c r="BB165" s="96"/>
      <c r="BE165" s="764">
        <v>0</v>
      </c>
      <c r="BF165" s="764"/>
      <c r="BG165" s="764"/>
      <c r="BH165" s="764"/>
      <c r="BI165" s="764"/>
      <c r="BJ165" s="764"/>
      <c r="BL165" s="764">
        <v>0</v>
      </c>
      <c r="BM165" s="764"/>
      <c r="BN165" s="764"/>
      <c r="BO165" s="764"/>
      <c r="BP165" s="764"/>
      <c r="BQ165" s="764"/>
      <c r="BR165" s="122"/>
      <c r="BS165" s="123">
        <v>0</v>
      </c>
      <c r="BT165" s="123">
        <v>0</v>
      </c>
    </row>
    <row r="166" spans="1:92" ht="15.75" hidden="1" thickTop="1">
      <c r="C166" s="280" t="s">
        <v>536</v>
      </c>
      <c r="D166" s="281"/>
      <c r="E166" s="281"/>
      <c r="F166" s="281"/>
      <c r="G166" s="281"/>
      <c r="H166" s="281"/>
      <c r="I166" s="281"/>
      <c r="J166" s="281"/>
      <c r="K166" s="281"/>
      <c r="L166" s="281"/>
      <c r="M166" s="281"/>
      <c r="N166" s="281"/>
      <c r="O166" s="281"/>
      <c r="P166" s="281"/>
      <c r="Q166" s="281"/>
      <c r="R166" s="281"/>
      <c r="S166" s="281"/>
      <c r="T166" s="281"/>
      <c r="U166" s="281"/>
      <c r="V166" s="281"/>
      <c r="W166" s="282"/>
      <c r="X166" s="282"/>
      <c r="Y166" s="282"/>
      <c r="Z166" s="282"/>
      <c r="AA166" s="282"/>
      <c r="AB166" s="282"/>
      <c r="AC166" s="282"/>
      <c r="AD166" s="282"/>
      <c r="AE166" s="282"/>
      <c r="AF166" s="282"/>
      <c r="AG166" s="282"/>
      <c r="AH166" s="282"/>
      <c r="AI166" s="109"/>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L166" s="109"/>
      <c r="BM166" s="109"/>
      <c r="BN166" s="109"/>
      <c r="BO166" s="109"/>
      <c r="BP166" s="109"/>
      <c r="BQ166" s="109"/>
      <c r="BR166" s="109"/>
      <c r="BS166" s="123"/>
      <c r="BT166" s="123"/>
    </row>
    <row r="167" spans="1:92" hidden="1">
      <c r="C167" s="939"/>
      <c r="D167" s="939"/>
      <c r="E167" s="939"/>
      <c r="F167" s="939"/>
      <c r="G167" s="939"/>
      <c r="H167" s="939"/>
      <c r="I167" s="939"/>
      <c r="J167" s="939"/>
      <c r="K167" s="939"/>
      <c r="L167" s="939"/>
      <c r="M167" s="939"/>
      <c r="N167" s="939"/>
      <c r="O167" s="939"/>
      <c r="P167" s="939"/>
      <c r="Q167" s="939"/>
      <c r="R167" s="939"/>
      <c r="S167" s="939"/>
      <c r="T167" s="939"/>
      <c r="U167" s="939"/>
      <c r="V167" s="939"/>
      <c r="W167" s="939"/>
      <c r="X167" s="939"/>
      <c r="Y167" s="939"/>
      <c r="Z167" s="939"/>
      <c r="AA167" s="939"/>
      <c r="AB167" s="939"/>
      <c r="AC167" s="939"/>
      <c r="AD167" s="939"/>
      <c r="AE167" s="939"/>
      <c r="AF167" s="939"/>
      <c r="AG167" s="939"/>
      <c r="AH167" s="939"/>
      <c r="AI167" s="939"/>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L167" s="109"/>
      <c r="BM167" s="109"/>
      <c r="BN167" s="109"/>
      <c r="BO167" s="109"/>
      <c r="BP167" s="109"/>
      <c r="BQ167" s="109"/>
      <c r="BR167" s="109"/>
      <c r="BS167" s="123"/>
      <c r="BT167" s="123"/>
    </row>
    <row r="168" spans="1:92" hidden="1">
      <c r="C168" s="939"/>
      <c r="D168" s="939"/>
      <c r="E168" s="939"/>
      <c r="F168" s="939"/>
      <c r="G168" s="939"/>
      <c r="H168" s="939"/>
      <c r="I168" s="939"/>
      <c r="J168" s="939"/>
      <c r="K168" s="939"/>
      <c r="L168" s="939"/>
      <c r="M168" s="939"/>
      <c r="N168" s="939"/>
      <c r="O168" s="939"/>
      <c r="P168" s="939"/>
      <c r="Q168" s="939"/>
      <c r="R168" s="939"/>
      <c r="S168" s="939"/>
      <c r="T168" s="939"/>
      <c r="U168" s="939"/>
      <c r="V168" s="939"/>
      <c r="W168" s="939"/>
      <c r="X168" s="939"/>
      <c r="Y168" s="939"/>
      <c r="Z168" s="939"/>
      <c r="AA168" s="939"/>
      <c r="AB168" s="939"/>
      <c r="AC168" s="939"/>
      <c r="AD168" s="939"/>
      <c r="AE168" s="939"/>
      <c r="AF168" s="939"/>
      <c r="AG168" s="939"/>
      <c r="AH168" s="939"/>
      <c r="AI168" s="939"/>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L168" s="109"/>
      <c r="BM168" s="109"/>
      <c r="BN168" s="109"/>
      <c r="BO168" s="109"/>
      <c r="BP168" s="109"/>
      <c r="BQ168" s="109"/>
      <c r="BR168" s="109"/>
      <c r="BS168" s="283">
        <v>0</v>
      </c>
      <c r="BT168" s="284">
        <v>0</v>
      </c>
    </row>
    <row r="169" spans="1:92" s="508" customFormat="1" hidden="1">
      <c r="A169" s="103"/>
      <c r="B169" s="504"/>
      <c r="C169" s="506"/>
      <c r="D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E169" s="506"/>
      <c r="AF169" s="506"/>
      <c r="AG169" s="506"/>
      <c r="AH169" s="506"/>
      <c r="AI169" s="506"/>
      <c r="AJ169" s="100"/>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L169" s="505"/>
      <c r="BM169" s="505"/>
      <c r="BN169" s="505"/>
      <c r="BO169" s="505"/>
      <c r="BP169" s="505"/>
      <c r="BQ169" s="505"/>
      <c r="BR169" s="505"/>
      <c r="BS169" s="283"/>
      <c r="BT169" s="284"/>
      <c r="BU169" s="101"/>
      <c r="BV169" s="507"/>
      <c r="BW169" s="507"/>
      <c r="BX169" s="507"/>
      <c r="BY169" s="507"/>
      <c r="BZ169" s="507"/>
      <c r="CA169" s="507"/>
      <c r="CB169" s="507"/>
      <c r="CC169" s="507"/>
      <c r="CD169" s="507"/>
      <c r="CE169" s="507"/>
      <c r="CF169" s="507"/>
      <c r="CG169" s="507"/>
      <c r="CH169" s="507"/>
      <c r="CI169" s="507"/>
      <c r="CJ169" s="507"/>
      <c r="CK169" s="507"/>
      <c r="CL169" s="507"/>
      <c r="CM169" s="507"/>
      <c r="CN169" s="507"/>
    </row>
    <row r="170" spans="1:92" ht="15.75" thickTop="1">
      <c r="C170" s="285"/>
      <c r="D170" s="285"/>
      <c r="E170" s="285"/>
      <c r="F170" s="285"/>
      <c r="G170" s="285"/>
      <c r="H170" s="285"/>
      <c r="I170" s="285"/>
      <c r="J170" s="285"/>
      <c r="K170" s="285"/>
      <c r="L170" s="285"/>
      <c r="M170" s="285"/>
      <c r="N170" s="285"/>
      <c r="O170" s="285"/>
      <c r="P170" s="285"/>
      <c r="Q170" s="285"/>
      <c r="R170" s="285"/>
      <c r="S170" s="285"/>
      <c r="T170" s="285"/>
      <c r="U170" s="285"/>
      <c r="V170" s="285"/>
      <c r="W170" s="285"/>
      <c r="X170" s="285"/>
      <c r="Y170" s="285"/>
      <c r="Z170" s="285"/>
      <c r="AA170" s="285"/>
      <c r="AB170" s="285"/>
      <c r="AC170" s="285"/>
      <c r="AD170" s="285"/>
      <c r="AE170" s="285"/>
      <c r="AF170" s="285"/>
      <c r="AG170" s="285"/>
      <c r="AH170" s="285"/>
      <c r="AI170" s="285"/>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L170" s="109"/>
      <c r="BM170" s="109"/>
      <c r="BN170" s="109"/>
      <c r="BO170" s="109"/>
      <c r="BP170" s="109"/>
      <c r="BQ170" s="109"/>
      <c r="BR170" s="109"/>
      <c r="BS170" s="283"/>
      <c r="BT170" s="284"/>
    </row>
    <row r="171" spans="1:92">
      <c r="C171" s="285"/>
      <c r="D171" s="285"/>
      <c r="E171" s="285"/>
      <c r="F171" s="285"/>
      <c r="G171" s="285"/>
      <c r="H171" s="285"/>
      <c r="I171" s="285"/>
      <c r="J171" s="285"/>
      <c r="K171" s="285"/>
      <c r="L171" s="285"/>
      <c r="M171" s="285"/>
      <c r="N171" s="285"/>
      <c r="O171" s="285"/>
      <c r="P171" s="285"/>
      <c r="Q171" s="285"/>
      <c r="R171" s="285"/>
      <c r="S171" s="285"/>
      <c r="T171" s="285"/>
      <c r="U171" s="285"/>
      <c r="V171" s="285"/>
      <c r="W171" s="285"/>
      <c r="X171" s="285"/>
      <c r="Y171" s="285"/>
      <c r="Z171" s="285"/>
      <c r="AA171" s="285"/>
      <c r="AB171" s="285"/>
      <c r="AC171" s="285"/>
      <c r="AD171" s="285"/>
      <c r="AE171" s="285"/>
      <c r="AF171" s="285"/>
      <c r="AG171" s="285"/>
      <c r="AH171" s="285"/>
      <c r="AI171" s="285"/>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L171" s="109"/>
      <c r="BM171" s="109"/>
      <c r="BN171" s="109"/>
      <c r="BO171" s="109"/>
      <c r="BP171" s="109"/>
      <c r="BQ171" s="109"/>
      <c r="BR171" s="109"/>
      <c r="BS171" s="283"/>
      <c r="BT171" s="284"/>
    </row>
    <row r="172" spans="1:92">
      <c r="A172" s="125">
        <v>11</v>
      </c>
      <c r="B172" s="96" t="s">
        <v>337</v>
      </c>
      <c r="C172" s="157" t="s">
        <v>367</v>
      </c>
      <c r="D172" s="153"/>
      <c r="E172" s="153"/>
      <c r="F172" s="153"/>
      <c r="G172" s="153"/>
      <c r="H172" s="153"/>
      <c r="I172" s="153"/>
      <c r="J172" s="153"/>
      <c r="K172" s="153"/>
      <c r="L172" s="153"/>
      <c r="M172" s="153"/>
      <c r="N172" s="153"/>
      <c r="O172" s="153"/>
      <c r="P172" s="153"/>
      <c r="Q172" s="153"/>
      <c r="R172" s="153"/>
      <c r="S172" s="274"/>
      <c r="T172" s="274"/>
      <c r="U172" s="274"/>
      <c r="V172" s="153"/>
      <c r="W172" s="766">
        <v>42277</v>
      </c>
      <c r="X172" s="767"/>
      <c r="Y172" s="767"/>
      <c r="Z172" s="767"/>
      <c r="AA172" s="767"/>
      <c r="AB172" s="767"/>
      <c r="AC172" s="97"/>
      <c r="AD172" s="766">
        <v>42005</v>
      </c>
      <c r="AE172" s="767"/>
      <c r="AF172" s="767"/>
      <c r="AG172" s="767"/>
      <c r="AH172" s="767"/>
      <c r="AI172" s="767"/>
      <c r="AK172" s="157" t="s">
        <v>507</v>
      </c>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L172" s="109"/>
      <c r="BM172" s="109"/>
      <c r="BN172" s="109"/>
      <c r="BO172" s="109"/>
      <c r="BP172" s="109"/>
      <c r="BQ172" s="109"/>
      <c r="BR172" s="109"/>
    </row>
    <row r="173" spans="1:92">
      <c r="K173" s="153"/>
      <c r="L173" s="153"/>
      <c r="M173" s="153"/>
      <c r="N173" s="153"/>
      <c r="O173" s="153"/>
      <c r="P173" s="153"/>
      <c r="Q173" s="153"/>
      <c r="R173" s="153"/>
      <c r="S173" s="105"/>
      <c r="T173" s="105"/>
      <c r="U173" s="274"/>
      <c r="V173" s="153"/>
      <c r="W173" s="773" t="s">
        <v>341</v>
      </c>
      <c r="X173" s="774"/>
      <c r="Y173" s="774"/>
      <c r="Z173" s="774"/>
      <c r="AA173" s="774"/>
      <c r="AB173" s="774"/>
      <c r="AC173" s="106"/>
      <c r="AD173" s="775" t="s">
        <v>341</v>
      </c>
      <c r="AE173" s="774"/>
      <c r="AF173" s="774"/>
      <c r="AG173" s="774"/>
      <c r="AH173" s="774"/>
      <c r="AI173" s="774"/>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07"/>
      <c r="BF173" s="107"/>
      <c r="BG173" s="107"/>
      <c r="BH173" s="107"/>
      <c r="BI173" s="107"/>
      <c r="BJ173" s="107"/>
      <c r="BL173" s="107"/>
      <c r="BM173" s="107"/>
      <c r="BN173" s="107"/>
      <c r="BO173" s="107"/>
      <c r="BP173" s="107"/>
      <c r="BQ173" s="107"/>
      <c r="BR173" s="107"/>
    </row>
    <row r="174" spans="1:92">
      <c r="C174" s="108" t="s">
        <v>537</v>
      </c>
      <c r="D174" s="96"/>
      <c r="E174" s="96"/>
      <c r="F174" s="96"/>
      <c r="G174" s="96"/>
      <c r="H174" s="96"/>
      <c r="I174" s="96"/>
      <c r="J174" s="96"/>
      <c r="K174" s="96"/>
      <c r="L174" s="96"/>
      <c r="M174" s="96"/>
      <c r="N174" s="96"/>
      <c r="O174" s="96"/>
      <c r="P174" s="96"/>
      <c r="Q174" s="96"/>
      <c r="R174" s="96"/>
      <c r="S174" s="804"/>
      <c r="T174" s="804"/>
      <c r="U174" s="100"/>
      <c r="W174" s="791">
        <v>127854727</v>
      </c>
      <c r="X174" s="791"/>
      <c r="Y174" s="791"/>
      <c r="Z174" s="791"/>
      <c r="AA174" s="791"/>
      <c r="AB174" s="791"/>
      <c r="AC174" s="245"/>
      <c r="AD174" s="776"/>
      <c r="AE174" s="776"/>
      <c r="AF174" s="776"/>
      <c r="AG174" s="776"/>
      <c r="AH174" s="776"/>
      <c r="AI174" s="776"/>
      <c r="AK174" s="116" t="s">
        <v>509</v>
      </c>
      <c r="AL174" s="96"/>
      <c r="AM174" s="96"/>
      <c r="AN174" s="96"/>
      <c r="AO174" s="96"/>
      <c r="AP174" s="96"/>
      <c r="AQ174" s="96"/>
      <c r="AR174" s="96"/>
      <c r="AS174" s="96"/>
      <c r="AT174" s="96"/>
      <c r="AU174" s="96"/>
      <c r="AV174" s="96"/>
      <c r="AW174" s="96"/>
      <c r="AX174" s="96"/>
      <c r="AY174" s="96"/>
      <c r="AZ174" s="96"/>
      <c r="BA174" s="96"/>
      <c r="BB174" s="96"/>
      <c r="BE174" s="819"/>
      <c r="BF174" s="819"/>
      <c r="BG174" s="819"/>
      <c r="BH174" s="819"/>
      <c r="BI174" s="819"/>
      <c r="BJ174" s="819"/>
      <c r="BL174" s="819"/>
      <c r="BM174" s="819"/>
      <c r="BN174" s="819"/>
      <c r="BO174" s="819"/>
      <c r="BP174" s="819"/>
      <c r="BQ174" s="819"/>
      <c r="BR174" s="117"/>
    </row>
    <row r="175" spans="1:92">
      <c r="C175" s="108" t="s">
        <v>368</v>
      </c>
      <c r="S175" s="804"/>
      <c r="T175" s="804"/>
      <c r="U175" s="100"/>
      <c r="W175" s="923">
        <v>1589390161</v>
      </c>
      <c r="X175" s="923"/>
      <c r="Y175" s="923"/>
      <c r="Z175" s="923"/>
      <c r="AA175" s="923"/>
      <c r="AB175" s="923"/>
      <c r="AC175" s="275"/>
      <c r="AD175" s="923">
        <v>880049913</v>
      </c>
      <c r="AE175" s="923"/>
      <c r="AF175" s="923"/>
      <c r="AG175" s="923"/>
      <c r="AH175" s="923"/>
      <c r="AI175" s="923"/>
      <c r="AK175" s="114" t="s">
        <v>515</v>
      </c>
      <c r="BE175" s="117"/>
      <c r="BF175" s="117"/>
      <c r="BG175" s="117"/>
      <c r="BH175" s="117"/>
      <c r="BI175" s="117"/>
      <c r="BJ175" s="117"/>
      <c r="BL175" s="117"/>
      <c r="BM175" s="117"/>
      <c r="BN175" s="117"/>
      <c r="BO175" s="117"/>
      <c r="BP175" s="117"/>
      <c r="BQ175" s="117"/>
      <c r="BR175" s="117"/>
    </row>
    <row r="176" spans="1:92">
      <c r="C176" s="98" t="s">
        <v>538</v>
      </c>
      <c r="S176" s="804"/>
      <c r="T176" s="804"/>
      <c r="U176" s="100"/>
      <c r="W176" s="923">
        <v>0</v>
      </c>
      <c r="X176" s="923"/>
      <c r="Y176" s="923"/>
      <c r="Z176" s="923"/>
      <c r="AA176" s="923"/>
      <c r="AB176" s="923"/>
      <c r="AC176" s="275"/>
      <c r="AD176" s="923">
        <v>0</v>
      </c>
      <c r="AE176" s="923"/>
      <c r="AF176" s="923"/>
      <c r="AG176" s="923"/>
      <c r="AH176" s="923"/>
      <c r="AI176" s="923"/>
      <c r="AK176" s="114"/>
      <c r="BE176" s="117"/>
      <c r="BF176" s="117"/>
      <c r="BG176" s="117"/>
      <c r="BH176" s="117"/>
      <c r="BI176" s="117"/>
      <c r="BJ176" s="117"/>
      <c r="BL176" s="117"/>
      <c r="BM176" s="117"/>
      <c r="BN176" s="117"/>
      <c r="BO176" s="117"/>
      <c r="BP176" s="117"/>
      <c r="BQ176" s="117"/>
      <c r="BR176" s="117"/>
    </row>
    <row r="177" spans="1:74">
      <c r="C177" s="98" t="s">
        <v>539</v>
      </c>
      <c r="S177" s="804"/>
      <c r="T177" s="804"/>
      <c r="U177" s="100"/>
      <c r="W177" s="923">
        <v>0</v>
      </c>
      <c r="X177" s="923"/>
      <c r="Y177" s="923"/>
      <c r="Z177" s="923"/>
      <c r="AA177" s="923"/>
      <c r="AB177" s="923"/>
      <c r="AC177" s="275"/>
      <c r="AD177" s="923">
        <v>0</v>
      </c>
      <c r="AE177" s="923"/>
      <c r="AF177" s="923"/>
      <c r="AG177" s="923"/>
      <c r="AH177" s="923"/>
      <c r="AI177" s="923"/>
      <c r="AK177" s="114" t="s">
        <v>519</v>
      </c>
      <c r="BE177" s="117"/>
      <c r="BF177" s="117"/>
      <c r="BG177" s="117"/>
      <c r="BH177" s="117"/>
      <c r="BI177" s="117"/>
      <c r="BJ177" s="117"/>
      <c r="BL177" s="117"/>
      <c r="BM177" s="117"/>
      <c r="BN177" s="117"/>
      <c r="BO177" s="117"/>
      <c r="BP177" s="117"/>
      <c r="BQ177" s="117"/>
      <c r="BR177" s="117"/>
    </row>
    <row r="178" spans="1:74">
      <c r="C178" s="98" t="s">
        <v>540</v>
      </c>
      <c r="S178" s="804"/>
      <c r="T178" s="804"/>
      <c r="U178" s="100"/>
      <c r="W178" s="923">
        <v>0</v>
      </c>
      <c r="X178" s="923"/>
      <c r="Y178" s="923"/>
      <c r="Z178" s="923"/>
      <c r="AA178" s="923"/>
      <c r="AB178" s="923"/>
      <c r="AC178" s="275"/>
      <c r="AD178" s="923">
        <v>0</v>
      </c>
      <c r="AE178" s="923"/>
      <c r="AF178" s="923"/>
      <c r="AG178" s="923"/>
      <c r="AH178" s="923"/>
      <c r="AI178" s="923"/>
      <c r="AK178" s="114" t="s">
        <v>541</v>
      </c>
      <c r="BE178" s="117"/>
      <c r="BF178" s="117"/>
      <c r="BG178" s="117"/>
      <c r="BH178" s="117"/>
      <c r="BI178" s="117"/>
      <c r="BJ178" s="117"/>
      <c r="BL178" s="117"/>
      <c r="BM178" s="117"/>
      <c r="BN178" s="117"/>
      <c r="BO178" s="117"/>
      <c r="BP178" s="117"/>
      <c r="BQ178" s="117"/>
      <c r="BR178" s="117"/>
    </row>
    <row r="179" spans="1:74">
      <c r="C179" s="98" t="s">
        <v>369</v>
      </c>
      <c r="S179" s="804"/>
      <c r="T179" s="804"/>
      <c r="U179" s="100"/>
      <c r="W179" s="923">
        <v>0</v>
      </c>
      <c r="X179" s="923"/>
      <c r="Y179" s="923"/>
      <c r="Z179" s="923"/>
      <c r="AA179" s="923"/>
      <c r="AB179" s="923"/>
      <c r="AC179" s="286"/>
      <c r="AD179" s="923">
        <v>0</v>
      </c>
      <c r="AE179" s="923"/>
      <c r="AF179" s="923"/>
      <c r="AG179" s="923"/>
      <c r="AH179" s="923"/>
      <c r="AI179" s="923"/>
      <c r="AK179" s="114"/>
      <c r="BE179" s="117"/>
      <c r="BF179" s="117"/>
      <c r="BG179" s="117"/>
      <c r="BH179" s="117"/>
      <c r="BI179" s="117"/>
      <c r="BJ179" s="117"/>
      <c r="BL179" s="117"/>
      <c r="BM179" s="117"/>
      <c r="BN179" s="117"/>
      <c r="BO179" s="117"/>
      <c r="BP179" s="117"/>
      <c r="BQ179" s="117"/>
      <c r="BR179" s="117"/>
    </row>
    <row r="180" spans="1:74">
      <c r="A180" s="132"/>
      <c r="C180" s="98" t="s">
        <v>542</v>
      </c>
      <c r="S180" s="134"/>
      <c r="T180" s="134"/>
      <c r="U180" s="100"/>
      <c r="W180" s="923">
        <v>0</v>
      </c>
      <c r="X180" s="923"/>
      <c r="Y180" s="923"/>
      <c r="Z180" s="923"/>
      <c r="AA180" s="923"/>
      <c r="AB180" s="923"/>
      <c r="AC180" s="275"/>
      <c r="AD180" s="940">
        <v>0</v>
      </c>
      <c r="AE180" s="940"/>
      <c r="AF180" s="940"/>
      <c r="AG180" s="940"/>
      <c r="AH180" s="940"/>
      <c r="AI180" s="940"/>
      <c r="AK180" s="114"/>
      <c r="BE180" s="117"/>
      <c r="BF180" s="117"/>
      <c r="BG180" s="117"/>
      <c r="BH180" s="117"/>
      <c r="BI180" s="117"/>
      <c r="BJ180" s="117"/>
      <c r="BL180" s="117"/>
      <c r="BM180" s="117"/>
      <c r="BN180" s="117"/>
      <c r="BO180" s="117"/>
      <c r="BP180" s="117"/>
      <c r="BQ180" s="117"/>
      <c r="BR180" s="117"/>
    </row>
    <row r="181" spans="1:74" ht="15.75" thickBot="1">
      <c r="C181" s="762" t="s">
        <v>346</v>
      </c>
      <c r="D181" s="762"/>
      <c r="E181" s="762"/>
      <c r="F181" s="762"/>
      <c r="G181" s="762"/>
      <c r="H181" s="762"/>
      <c r="I181" s="762"/>
      <c r="J181" s="762"/>
      <c r="K181" s="762"/>
      <c r="L181" s="762"/>
      <c r="M181" s="762"/>
      <c r="N181" s="762"/>
      <c r="O181" s="762"/>
      <c r="P181" s="762"/>
      <c r="Q181" s="762"/>
      <c r="R181" s="762"/>
      <c r="S181" s="762"/>
      <c r="T181" s="96"/>
      <c r="W181" s="924">
        <f>+W174+W175</f>
        <v>1717244888</v>
      </c>
      <c r="X181" s="924"/>
      <c r="Y181" s="924"/>
      <c r="Z181" s="924"/>
      <c r="AA181" s="924"/>
      <c r="AB181" s="924"/>
      <c r="AC181" s="245"/>
      <c r="AD181" s="924">
        <f>+AD175</f>
        <v>880049913</v>
      </c>
      <c r="AE181" s="924"/>
      <c r="AF181" s="924"/>
      <c r="AG181" s="924"/>
      <c r="AH181" s="924"/>
      <c r="AI181" s="924"/>
      <c r="AJ181" s="100" t="s">
        <v>443</v>
      </c>
      <c r="AK181" s="96" t="s">
        <v>347</v>
      </c>
      <c r="AL181" s="96"/>
      <c r="AM181" s="96"/>
      <c r="AN181" s="96"/>
      <c r="AO181" s="96"/>
      <c r="AP181" s="96"/>
      <c r="AQ181" s="96"/>
      <c r="AR181" s="96"/>
      <c r="AS181" s="96"/>
      <c r="AT181" s="96"/>
      <c r="AU181" s="96"/>
      <c r="AV181" s="96"/>
      <c r="AW181" s="96"/>
      <c r="AX181" s="96"/>
      <c r="AY181" s="96"/>
      <c r="AZ181" s="96"/>
      <c r="BA181" s="96"/>
      <c r="BB181" s="96"/>
      <c r="BE181" s="764">
        <v>0</v>
      </c>
      <c r="BF181" s="764"/>
      <c r="BG181" s="764"/>
      <c r="BH181" s="764"/>
      <c r="BI181" s="764"/>
      <c r="BJ181" s="764"/>
      <c r="BL181" s="764">
        <v>0</v>
      </c>
      <c r="BM181" s="764"/>
      <c r="BN181" s="764"/>
      <c r="BO181" s="764"/>
      <c r="BP181" s="764"/>
      <c r="BQ181" s="764"/>
      <c r="BR181" s="122"/>
      <c r="BS181" s="123">
        <v>1375988922.4000001</v>
      </c>
      <c r="BT181" s="123">
        <v>880049913</v>
      </c>
    </row>
    <row r="182" spans="1:74" ht="15.75" thickTop="1">
      <c r="C182" s="94"/>
      <c r="D182" s="94"/>
      <c r="E182" s="94"/>
      <c r="F182" s="94"/>
      <c r="G182" s="94"/>
      <c r="H182" s="94"/>
      <c r="I182" s="94"/>
      <c r="J182" s="94"/>
      <c r="K182" s="94"/>
      <c r="L182" s="94"/>
      <c r="M182" s="94"/>
      <c r="N182" s="94"/>
      <c r="O182" s="94"/>
      <c r="P182" s="94"/>
      <c r="Q182" s="94"/>
      <c r="R182" s="94"/>
      <c r="S182" s="94"/>
      <c r="T182" s="96"/>
      <c r="W182" s="122"/>
      <c r="X182" s="122"/>
      <c r="Y182" s="122"/>
      <c r="Z182" s="122"/>
      <c r="AA182" s="122"/>
      <c r="AB182" s="122"/>
      <c r="AD182" s="122"/>
      <c r="AE182" s="122"/>
      <c r="AF182" s="122"/>
      <c r="AG182" s="122"/>
      <c r="AH182" s="122"/>
      <c r="AI182" s="122"/>
      <c r="AK182" s="96"/>
      <c r="AL182" s="96"/>
      <c r="AM182" s="96"/>
      <c r="AN182" s="96"/>
      <c r="AO182" s="96"/>
      <c r="AP182" s="96"/>
      <c r="AQ182" s="96"/>
      <c r="AR182" s="96"/>
      <c r="AS182" s="96"/>
      <c r="AT182" s="96"/>
      <c r="AU182" s="96"/>
      <c r="AV182" s="96"/>
      <c r="AW182" s="96"/>
      <c r="AX182" s="96"/>
      <c r="AY182" s="96"/>
      <c r="AZ182" s="96"/>
      <c r="BA182" s="96"/>
      <c r="BB182" s="96"/>
      <c r="BE182" s="122"/>
      <c r="BF182" s="122"/>
      <c r="BG182" s="122"/>
      <c r="BH182" s="122"/>
      <c r="BI182" s="122"/>
      <c r="BJ182" s="122"/>
      <c r="BL182" s="122"/>
      <c r="BM182" s="122"/>
      <c r="BN182" s="122"/>
      <c r="BO182" s="122"/>
      <c r="BP182" s="122"/>
      <c r="BQ182" s="122"/>
      <c r="BR182" s="122"/>
      <c r="BS182" s="123">
        <v>0</v>
      </c>
      <c r="BT182" s="123">
        <v>0</v>
      </c>
    </row>
    <row r="183" spans="1:74">
      <c r="C183" s="94"/>
      <c r="D183" s="94"/>
      <c r="E183" s="94"/>
      <c r="F183" s="94"/>
      <c r="G183" s="94"/>
      <c r="H183" s="94"/>
      <c r="I183" s="94"/>
      <c r="J183" s="94"/>
      <c r="K183" s="94"/>
      <c r="L183" s="94"/>
      <c r="M183" s="94"/>
      <c r="N183" s="94"/>
      <c r="O183" s="94"/>
      <c r="P183" s="94"/>
      <c r="Q183" s="94"/>
      <c r="R183" s="94"/>
      <c r="S183" s="94"/>
      <c r="T183" s="96"/>
      <c r="W183" s="122"/>
      <c r="X183" s="122"/>
      <c r="Y183" s="122"/>
      <c r="Z183" s="122"/>
      <c r="AA183" s="122"/>
      <c r="AB183" s="122"/>
      <c r="AD183" s="122"/>
      <c r="AE183" s="122"/>
      <c r="AF183" s="122"/>
      <c r="AG183" s="122"/>
      <c r="AH183" s="122"/>
      <c r="AI183" s="122"/>
      <c r="AK183" s="96"/>
      <c r="AL183" s="96"/>
      <c r="AM183" s="96"/>
      <c r="AN183" s="96"/>
      <c r="AO183" s="96"/>
      <c r="AP183" s="96"/>
      <c r="AQ183" s="96"/>
      <c r="AR183" s="96"/>
      <c r="AS183" s="96"/>
      <c r="AT183" s="96"/>
      <c r="AU183" s="96"/>
      <c r="AV183" s="96"/>
      <c r="AW183" s="96"/>
      <c r="AX183" s="96"/>
      <c r="AY183" s="96"/>
      <c r="AZ183" s="96"/>
      <c r="BA183" s="96"/>
      <c r="BB183" s="96"/>
      <c r="BE183" s="122"/>
      <c r="BF183" s="122"/>
      <c r="BG183" s="122"/>
      <c r="BH183" s="122"/>
      <c r="BI183" s="122"/>
      <c r="BJ183" s="122"/>
      <c r="BL183" s="122"/>
      <c r="BM183" s="122"/>
      <c r="BN183" s="122"/>
      <c r="BO183" s="122"/>
      <c r="BP183" s="122"/>
      <c r="BQ183" s="122"/>
      <c r="BR183" s="122"/>
      <c r="BS183" s="123"/>
      <c r="BT183" s="123"/>
    </row>
    <row r="184" spans="1:74" hidden="1">
      <c r="C184" s="941" t="s">
        <v>543</v>
      </c>
      <c r="D184" s="941"/>
      <c r="E184" s="941"/>
      <c r="F184" s="941"/>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S184" s="123">
        <v>0</v>
      </c>
      <c r="BT184" s="123">
        <v>0</v>
      </c>
    </row>
    <row r="185" spans="1:74">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row>
    <row r="186" spans="1:74" s="297" customFormat="1" ht="13.5">
      <c r="A186" s="288"/>
      <c r="B186" s="289"/>
      <c r="C186" s="290"/>
      <c r="D186" s="291"/>
      <c r="E186" s="291"/>
      <c r="F186" s="291"/>
      <c r="G186" s="291"/>
      <c r="H186" s="292"/>
      <c r="I186" s="292"/>
      <c r="J186" s="292"/>
      <c r="K186" s="293"/>
      <c r="L186" s="293"/>
      <c r="M186" s="293"/>
      <c r="N186" s="293"/>
      <c r="O186" s="293"/>
      <c r="P186" s="293"/>
      <c r="Q186" s="293"/>
      <c r="R186" s="293"/>
      <c r="S186" s="293"/>
      <c r="T186" s="293"/>
      <c r="U186" s="293"/>
      <c r="V186" s="294"/>
      <c r="W186" s="294"/>
      <c r="X186" s="294"/>
      <c r="Y186" s="294"/>
      <c r="Z186" s="294"/>
      <c r="AA186" s="294"/>
      <c r="AB186" s="294"/>
      <c r="AC186" s="294"/>
      <c r="AD186" s="294"/>
      <c r="AE186" s="294"/>
      <c r="AF186" s="294"/>
      <c r="AG186" s="294"/>
      <c r="AH186" s="294"/>
      <c r="AI186" s="295"/>
      <c r="AJ186" s="296"/>
      <c r="AK186" s="294"/>
      <c r="AL186" s="295"/>
    </row>
    <row r="187" spans="1:74">
      <c r="A187" s="125">
        <v>12</v>
      </c>
      <c r="B187" s="96" t="s">
        <v>337</v>
      </c>
      <c r="C187" s="157" t="s">
        <v>544</v>
      </c>
      <c r="D187" s="153"/>
      <c r="E187" s="153"/>
      <c r="F187" s="153"/>
      <c r="G187" s="153"/>
      <c r="H187" s="153"/>
      <c r="I187" s="153"/>
      <c r="J187" s="153"/>
      <c r="K187" s="153"/>
      <c r="L187" s="153"/>
      <c r="M187" s="153"/>
      <c r="N187" s="153"/>
      <c r="O187" s="153"/>
      <c r="P187" s="153"/>
      <c r="Q187" s="153"/>
      <c r="R187" s="153"/>
      <c r="S187" s="153"/>
      <c r="T187" s="153"/>
      <c r="U187" s="153"/>
      <c r="V187" s="153"/>
      <c r="W187" s="766">
        <v>42277</v>
      </c>
      <c r="X187" s="767"/>
      <c r="Y187" s="767"/>
      <c r="Z187" s="767"/>
      <c r="AA187" s="767"/>
      <c r="AB187" s="767"/>
      <c r="AC187" s="97"/>
      <c r="AD187" s="766">
        <v>42005</v>
      </c>
      <c r="AE187" s="767"/>
      <c r="AF187" s="767"/>
      <c r="AG187" s="767"/>
      <c r="AH187" s="767"/>
      <c r="AI187" s="767"/>
      <c r="AK187" s="157" t="s">
        <v>545</v>
      </c>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L187" s="109"/>
      <c r="BM187" s="109"/>
      <c r="BN187" s="109"/>
      <c r="BO187" s="109"/>
      <c r="BP187" s="109"/>
      <c r="BQ187" s="109"/>
      <c r="BR187" s="109"/>
    </row>
    <row r="188" spans="1:74">
      <c r="C188" s="153"/>
      <c r="D188" s="153"/>
      <c r="E188" s="153"/>
      <c r="F188" s="153"/>
      <c r="G188" s="153"/>
      <c r="H188" s="153"/>
      <c r="I188" s="153"/>
      <c r="J188" s="153"/>
      <c r="K188" s="153"/>
      <c r="L188" s="153"/>
      <c r="M188" s="153"/>
      <c r="N188" s="153"/>
      <c r="O188" s="153"/>
      <c r="P188" s="153"/>
      <c r="Q188" s="153"/>
      <c r="R188" s="153"/>
      <c r="S188" s="153"/>
      <c r="T188" s="153"/>
      <c r="U188" s="153"/>
      <c r="V188" s="153"/>
      <c r="W188" s="773" t="s">
        <v>341</v>
      </c>
      <c r="X188" s="774"/>
      <c r="Y188" s="774"/>
      <c r="Z188" s="774"/>
      <c r="AA188" s="774"/>
      <c r="AB188" s="774"/>
      <c r="AC188" s="106"/>
      <c r="AD188" s="775" t="s">
        <v>341</v>
      </c>
      <c r="AE188" s="774"/>
      <c r="AF188" s="774"/>
      <c r="AG188" s="774"/>
      <c r="AH188" s="774"/>
      <c r="AI188" s="774"/>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07"/>
      <c r="BF188" s="107"/>
      <c r="BG188" s="107"/>
      <c r="BH188" s="107"/>
      <c r="BI188" s="107"/>
      <c r="BJ188" s="107"/>
      <c r="BL188" s="107"/>
      <c r="BM188" s="107"/>
      <c r="BN188" s="107"/>
      <c r="BO188" s="107"/>
      <c r="BP188" s="107"/>
      <c r="BQ188" s="107"/>
      <c r="BR188" s="107"/>
    </row>
    <row r="189" spans="1:74">
      <c r="C189" s="79" t="s">
        <v>546</v>
      </c>
      <c r="D189" s="96"/>
      <c r="E189" s="96"/>
      <c r="F189" s="96"/>
      <c r="G189" s="96"/>
      <c r="H189" s="96"/>
      <c r="I189" s="96"/>
      <c r="J189" s="96"/>
      <c r="K189" s="96"/>
      <c r="L189" s="96"/>
      <c r="M189" s="96"/>
      <c r="N189" s="96"/>
      <c r="O189" s="96"/>
      <c r="P189" s="96"/>
      <c r="Q189" s="96"/>
      <c r="R189" s="96"/>
      <c r="S189" s="96"/>
      <c r="T189" s="96"/>
      <c r="W189" s="776"/>
      <c r="X189" s="776"/>
      <c r="Y189" s="776"/>
      <c r="Z189" s="776"/>
      <c r="AA189" s="776"/>
      <c r="AB189" s="776"/>
      <c r="AC189" s="245"/>
      <c r="AD189" s="776"/>
      <c r="AE189" s="776"/>
      <c r="AF189" s="776"/>
      <c r="AG189" s="776"/>
      <c r="AH189" s="776"/>
      <c r="AI189" s="776"/>
      <c r="AK189" s="108" t="s">
        <v>545</v>
      </c>
      <c r="AL189" s="96"/>
      <c r="AM189" s="96"/>
      <c r="AN189" s="96"/>
      <c r="AO189" s="96"/>
      <c r="AP189" s="96"/>
      <c r="AQ189" s="96"/>
      <c r="AR189" s="96"/>
      <c r="AS189" s="96"/>
      <c r="AT189" s="96"/>
      <c r="AU189" s="96"/>
      <c r="AV189" s="96"/>
      <c r="AW189" s="96"/>
      <c r="AX189" s="96"/>
      <c r="AY189" s="96"/>
      <c r="AZ189" s="96"/>
      <c r="BA189" s="96"/>
      <c r="BB189" s="96"/>
      <c r="BE189" s="786"/>
      <c r="BF189" s="786"/>
      <c r="BG189" s="786"/>
      <c r="BH189" s="786"/>
      <c r="BI189" s="786"/>
      <c r="BJ189" s="786"/>
      <c r="BL189" s="786"/>
      <c r="BM189" s="786"/>
      <c r="BN189" s="786"/>
      <c r="BO189" s="786"/>
      <c r="BP189" s="786"/>
      <c r="BQ189" s="786"/>
      <c r="BR189" s="109"/>
    </row>
    <row r="190" spans="1:74">
      <c r="C190" s="79" t="s">
        <v>547</v>
      </c>
      <c r="D190" s="96"/>
      <c r="E190" s="96"/>
      <c r="F190" s="96"/>
      <c r="G190" s="96"/>
      <c r="H190" s="96"/>
      <c r="I190" s="96"/>
      <c r="J190" s="96"/>
      <c r="K190" s="96"/>
      <c r="L190" s="96"/>
      <c r="M190" s="96"/>
      <c r="N190" s="96"/>
      <c r="O190" s="96"/>
      <c r="P190" s="96"/>
      <c r="Q190" s="96"/>
      <c r="R190" s="96"/>
      <c r="S190" s="96"/>
      <c r="T190" s="96"/>
      <c r="W190" s="752"/>
      <c r="X190" s="752"/>
      <c r="Y190" s="752"/>
      <c r="Z190" s="752"/>
      <c r="AA190" s="752"/>
      <c r="AB190" s="752"/>
      <c r="AC190" s="245"/>
      <c r="AD190" s="942"/>
      <c r="AE190" s="942"/>
      <c r="AF190" s="942"/>
      <c r="AG190" s="942"/>
      <c r="AH190" s="942"/>
      <c r="AI190" s="942"/>
      <c r="AK190" s="108"/>
      <c r="AL190" s="96"/>
      <c r="AM190" s="96"/>
      <c r="AN190" s="96"/>
      <c r="AO190" s="96"/>
      <c r="AP190" s="96"/>
      <c r="AQ190" s="96"/>
      <c r="AR190" s="96"/>
      <c r="AS190" s="96"/>
      <c r="AT190" s="96"/>
      <c r="AU190" s="96"/>
      <c r="AV190" s="96"/>
      <c r="AW190" s="96"/>
      <c r="AX190" s="96"/>
      <c r="AY190" s="96"/>
      <c r="AZ190" s="96"/>
      <c r="BA190" s="96"/>
      <c r="BB190" s="96"/>
      <c r="BE190" s="299"/>
      <c r="BF190" s="299"/>
      <c r="BG190" s="299"/>
      <c r="BH190" s="299"/>
      <c r="BI190" s="299"/>
      <c r="BJ190" s="299"/>
      <c r="BL190" s="299"/>
      <c r="BM190" s="299"/>
      <c r="BN190" s="299"/>
      <c r="BO190" s="299"/>
      <c r="BP190" s="299"/>
      <c r="BQ190" s="299"/>
      <c r="BR190" s="109"/>
    </row>
    <row r="191" spans="1:74" ht="15.75" thickBot="1">
      <c r="C191" s="762" t="s">
        <v>346</v>
      </c>
      <c r="D191" s="762"/>
      <c r="E191" s="762"/>
      <c r="F191" s="762"/>
      <c r="G191" s="762"/>
      <c r="H191" s="762"/>
      <c r="I191" s="762"/>
      <c r="J191" s="762"/>
      <c r="K191" s="762"/>
      <c r="L191" s="762"/>
      <c r="M191" s="762"/>
      <c r="N191" s="762"/>
      <c r="O191" s="762"/>
      <c r="P191" s="762"/>
      <c r="Q191" s="762"/>
      <c r="R191" s="762"/>
      <c r="S191" s="762"/>
      <c r="T191" s="96"/>
      <c r="W191" s="924">
        <v>0</v>
      </c>
      <c r="X191" s="924"/>
      <c r="Y191" s="924"/>
      <c r="Z191" s="924"/>
      <c r="AA191" s="924"/>
      <c r="AB191" s="924"/>
      <c r="AD191" s="924">
        <v>0</v>
      </c>
      <c r="AE191" s="924"/>
      <c r="AF191" s="924"/>
      <c r="AG191" s="924"/>
      <c r="AH191" s="924"/>
      <c r="AI191" s="924"/>
      <c r="AJ191" s="100" t="s">
        <v>443</v>
      </c>
      <c r="AK191" s="96" t="s">
        <v>346</v>
      </c>
      <c r="AL191" s="96"/>
      <c r="AM191" s="96"/>
      <c r="AN191" s="96"/>
      <c r="AO191" s="96"/>
      <c r="AP191" s="96"/>
      <c r="AQ191" s="96"/>
      <c r="AR191" s="96"/>
      <c r="AS191" s="96"/>
      <c r="AT191" s="96"/>
      <c r="AU191" s="96"/>
      <c r="AV191" s="96"/>
      <c r="AW191" s="96"/>
      <c r="AX191" s="96"/>
      <c r="AY191" s="96"/>
      <c r="AZ191" s="96"/>
      <c r="BA191" s="96"/>
      <c r="BB191" s="96"/>
      <c r="BE191" s="764">
        <v>0</v>
      </c>
      <c r="BF191" s="764"/>
      <c r="BG191" s="764"/>
      <c r="BH191" s="764"/>
      <c r="BI191" s="764"/>
      <c r="BJ191" s="764"/>
      <c r="BL191" s="764">
        <v>0</v>
      </c>
      <c r="BM191" s="764"/>
      <c r="BN191" s="764"/>
      <c r="BO191" s="764"/>
      <c r="BP191" s="764"/>
      <c r="BQ191" s="764"/>
      <c r="BR191" s="122">
        <v>60161799</v>
      </c>
      <c r="BS191" s="123">
        <v>0</v>
      </c>
      <c r="BT191" s="123">
        <v>0</v>
      </c>
      <c r="BU191" s="123">
        <v>0</v>
      </c>
      <c r="BV191" s="102">
        <v>0</v>
      </c>
    </row>
    <row r="192" spans="1:74" ht="15.75" thickTop="1">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D192" s="109"/>
      <c r="AE192" s="109"/>
      <c r="AF192" s="109"/>
      <c r="AG192" s="109"/>
      <c r="AH192" s="109"/>
      <c r="AI192" s="109"/>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L192" s="109"/>
      <c r="BM192" s="109"/>
      <c r="BN192" s="109"/>
      <c r="BO192" s="109"/>
      <c r="BP192" s="109"/>
      <c r="BQ192" s="109"/>
      <c r="BR192" s="109">
        <v>60161799</v>
      </c>
      <c r="BS192" s="123">
        <v>0</v>
      </c>
      <c r="BT192" s="123">
        <v>0</v>
      </c>
    </row>
    <row r="193" spans="1:92">
      <c r="A193" s="125">
        <v>13</v>
      </c>
      <c r="B193" s="96" t="s">
        <v>337</v>
      </c>
      <c r="C193" s="157" t="s">
        <v>548</v>
      </c>
      <c r="D193" s="153"/>
      <c r="E193" s="153"/>
      <c r="F193" s="153"/>
      <c r="G193" s="153"/>
      <c r="H193" s="153"/>
      <c r="I193" s="153"/>
      <c r="J193" s="153"/>
      <c r="K193" s="153"/>
      <c r="L193" s="153"/>
      <c r="M193" s="153"/>
      <c r="N193" s="153"/>
      <c r="O193" s="153"/>
      <c r="P193" s="153"/>
      <c r="Q193" s="153"/>
      <c r="R193" s="153"/>
      <c r="U193" s="153"/>
      <c r="V193" s="153"/>
      <c r="W193" s="153"/>
      <c r="X193" s="153"/>
      <c r="Y193" s="153"/>
      <c r="Z193" s="153"/>
      <c r="AA193" s="153"/>
      <c r="AB193" s="153"/>
      <c r="AD193" s="109"/>
      <c r="AE193" s="109"/>
      <c r="AF193" s="109"/>
      <c r="AG193" s="109"/>
      <c r="AH193" s="109"/>
      <c r="AI193" s="109"/>
      <c r="AK193" s="157" t="s">
        <v>549</v>
      </c>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L193" s="109"/>
      <c r="BM193" s="109"/>
      <c r="BN193" s="109"/>
      <c r="BO193" s="109"/>
      <c r="BP193" s="109"/>
      <c r="BQ193" s="109"/>
      <c r="BR193" s="109"/>
    </row>
    <row r="194" spans="1:92">
      <c r="C194" s="153"/>
      <c r="D194" s="153"/>
      <c r="E194" s="153"/>
      <c r="F194" s="153"/>
      <c r="G194" s="153"/>
      <c r="H194" s="153"/>
      <c r="I194" s="153"/>
      <c r="J194" s="153"/>
      <c r="K194" s="153"/>
      <c r="L194" s="153"/>
      <c r="M194" s="153"/>
      <c r="N194" s="153"/>
      <c r="O194" s="153"/>
      <c r="P194" s="153"/>
      <c r="Q194" s="153"/>
      <c r="R194" s="153"/>
      <c r="S194" s="765"/>
      <c r="T194" s="765"/>
      <c r="U194" s="153"/>
      <c r="V194" s="153"/>
      <c r="W194" s="766">
        <v>42277</v>
      </c>
      <c r="X194" s="767"/>
      <c r="Y194" s="767"/>
      <c r="Z194" s="767"/>
      <c r="AA194" s="767"/>
      <c r="AB194" s="767"/>
      <c r="AC194" s="97"/>
      <c r="AD194" s="766">
        <v>42005</v>
      </c>
      <c r="AE194" s="767"/>
      <c r="AF194" s="767"/>
      <c r="AG194" s="767"/>
      <c r="AH194" s="767"/>
      <c r="AI194" s="767"/>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943" t="s">
        <v>500</v>
      </c>
      <c r="BF194" s="943"/>
      <c r="BG194" s="943"/>
      <c r="BH194" s="943"/>
      <c r="BI194" s="943"/>
      <c r="BJ194" s="943"/>
      <c r="BL194" s="943" t="s">
        <v>501</v>
      </c>
      <c r="BM194" s="943"/>
      <c r="BN194" s="943"/>
      <c r="BO194" s="943"/>
      <c r="BP194" s="943"/>
      <c r="BQ194" s="943"/>
      <c r="BR194" s="107"/>
    </row>
    <row r="195" spans="1:92">
      <c r="C195" s="153"/>
      <c r="D195" s="153"/>
      <c r="E195" s="153"/>
      <c r="F195" s="153"/>
      <c r="G195" s="153"/>
      <c r="H195" s="153"/>
      <c r="I195" s="153"/>
      <c r="J195" s="153"/>
      <c r="K195" s="153"/>
      <c r="L195" s="153"/>
      <c r="M195" s="153"/>
      <c r="N195" s="153"/>
      <c r="O195" s="153"/>
      <c r="P195" s="153"/>
      <c r="Q195" s="153"/>
      <c r="R195" s="153"/>
      <c r="S195" s="105"/>
      <c r="T195" s="105"/>
      <c r="U195" s="153"/>
      <c r="V195" s="153"/>
      <c r="W195" s="773" t="s">
        <v>341</v>
      </c>
      <c r="X195" s="774"/>
      <c r="Y195" s="774"/>
      <c r="Z195" s="774"/>
      <c r="AA195" s="774"/>
      <c r="AB195" s="774"/>
      <c r="AC195" s="106"/>
      <c r="AD195" s="775" t="s">
        <v>341</v>
      </c>
      <c r="AE195" s="774"/>
      <c r="AF195" s="774"/>
      <c r="AG195" s="774"/>
      <c r="AH195" s="774"/>
      <c r="AI195" s="774"/>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07"/>
      <c r="BF195" s="107"/>
      <c r="BG195" s="107"/>
      <c r="BH195" s="107"/>
      <c r="BI195" s="107"/>
      <c r="BJ195" s="107"/>
      <c r="BL195" s="107"/>
      <c r="BM195" s="107"/>
      <c r="BN195" s="107"/>
      <c r="BO195" s="107"/>
      <c r="BP195" s="107"/>
      <c r="BQ195" s="107"/>
      <c r="BR195" s="107"/>
    </row>
    <row r="196" spans="1:92" hidden="1">
      <c r="C196" s="108" t="s">
        <v>550</v>
      </c>
      <c r="D196" s="96"/>
      <c r="E196" s="96"/>
      <c r="F196" s="96"/>
      <c r="G196" s="96"/>
      <c r="H196" s="96"/>
      <c r="I196" s="96"/>
      <c r="J196" s="96"/>
      <c r="K196" s="96"/>
      <c r="L196" s="96"/>
      <c r="M196" s="96"/>
      <c r="N196" s="96"/>
      <c r="O196" s="96"/>
      <c r="P196" s="96"/>
      <c r="Q196" s="96"/>
      <c r="R196" s="96"/>
      <c r="S196" s="944"/>
      <c r="T196" s="944"/>
      <c r="W196" s="807">
        <v>0</v>
      </c>
      <c r="X196" s="807"/>
      <c r="Y196" s="807"/>
      <c r="Z196" s="807"/>
      <c r="AA196" s="807"/>
      <c r="AB196" s="807"/>
      <c r="AC196" s="75"/>
      <c r="AD196" s="945">
        <v>0</v>
      </c>
      <c r="AE196" s="945"/>
      <c r="AF196" s="945"/>
      <c r="AG196" s="945"/>
      <c r="AH196" s="945"/>
      <c r="AI196" s="945"/>
      <c r="AK196" s="108" t="s">
        <v>550</v>
      </c>
      <c r="AL196" s="96"/>
      <c r="AM196" s="96"/>
      <c r="AN196" s="96"/>
      <c r="AO196" s="96"/>
      <c r="AP196" s="96"/>
      <c r="AQ196" s="96"/>
      <c r="AR196" s="96"/>
      <c r="AS196" s="96"/>
      <c r="AT196" s="96"/>
      <c r="AU196" s="96"/>
      <c r="AV196" s="96"/>
      <c r="AW196" s="96"/>
      <c r="AX196" s="96"/>
      <c r="AY196" s="96"/>
      <c r="AZ196" s="96"/>
      <c r="BA196" s="96"/>
      <c r="BB196" s="96"/>
      <c r="BE196" s="786"/>
      <c r="BF196" s="786"/>
      <c r="BG196" s="786"/>
      <c r="BH196" s="786"/>
      <c r="BI196" s="786"/>
      <c r="BJ196" s="786"/>
      <c r="BL196" s="786"/>
      <c r="BM196" s="786"/>
      <c r="BN196" s="786"/>
      <c r="BO196" s="786"/>
      <c r="BP196" s="786"/>
      <c r="BQ196" s="786"/>
      <c r="BR196" s="109"/>
    </row>
    <row r="197" spans="1:92" hidden="1">
      <c r="C197" s="98" t="s">
        <v>551</v>
      </c>
      <c r="S197" s="944"/>
      <c r="T197" s="944"/>
      <c r="W197" s="946">
        <v>0</v>
      </c>
      <c r="X197" s="946"/>
      <c r="Y197" s="946"/>
      <c r="Z197" s="946"/>
      <c r="AA197" s="946"/>
      <c r="AB197" s="946"/>
      <c r="AC197" s="75"/>
      <c r="AD197" s="946">
        <v>0</v>
      </c>
      <c r="AE197" s="946"/>
      <c r="AF197" s="946"/>
      <c r="AG197" s="946"/>
      <c r="AH197" s="946"/>
      <c r="AI197" s="946"/>
      <c r="AK197" s="98" t="s">
        <v>356</v>
      </c>
      <c r="BE197" s="772"/>
      <c r="BF197" s="772"/>
      <c r="BG197" s="772"/>
      <c r="BH197" s="772"/>
      <c r="BI197" s="772"/>
      <c r="BJ197" s="772"/>
      <c r="BL197" s="772"/>
      <c r="BM197" s="772"/>
      <c r="BN197" s="772"/>
      <c r="BO197" s="772"/>
      <c r="BP197" s="772"/>
      <c r="BQ197" s="772"/>
      <c r="BR197" s="110"/>
    </row>
    <row r="198" spans="1:92" hidden="1">
      <c r="C198" s="98" t="s">
        <v>355</v>
      </c>
      <c r="S198" s="944"/>
      <c r="T198" s="944"/>
      <c r="W198" s="946">
        <v>0</v>
      </c>
      <c r="X198" s="946"/>
      <c r="Y198" s="946"/>
      <c r="Z198" s="946"/>
      <c r="AA198" s="946"/>
      <c r="AB198" s="946"/>
      <c r="AC198" s="75"/>
      <c r="AD198" s="946">
        <v>0</v>
      </c>
      <c r="AE198" s="946"/>
      <c r="AF198" s="946"/>
      <c r="AG198" s="946"/>
      <c r="AH198" s="946"/>
      <c r="AI198" s="946"/>
      <c r="AK198" s="98" t="s">
        <v>355</v>
      </c>
      <c r="BE198" s="772"/>
      <c r="BF198" s="772"/>
      <c r="BG198" s="772"/>
      <c r="BH198" s="772"/>
      <c r="BI198" s="772"/>
      <c r="BJ198" s="772"/>
      <c r="BL198" s="772"/>
      <c r="BM198" s="772"/>
      <c r="BN198" s="772"/>
      <c r="BO198" s="772"/>
      <c r="BP198" s="772"/>
      <c r="BQ198" s="772"/>
      <c r="BR198" s="110"/>
    </row>
    <row r="199" spans="1:92" hidden="1">
      <c r="C199" s="98" t="s">
        <v>552</v>
      </c>
      <c r="S199" s="300"/>
      <c r="T199" s="300"/>
      <c r="W199" s="946">
        <v>0</v>
      </c>
      <c r="X199" s="946"/>
      <c r="Y199" s="946"/>
      <c r="Z199" s="946"/>
      <c r="AA199" s="946"/>
      <c r="AB199" s="946"/>
      <c r="AC199" s="75"/>
      <c r="AD199" s="946">
        <v>0</v>
      </c>
      <c r="AE199" s="946"/>
      <c r="AF199" s="946"/>
      <c r="AG199" s="946"/>
      <c r="AH199" s="946"/>
      <c r="AI199" s="946"/>
      <c r="BE199" s="110"/>
      <c r="BF199" s="110"/>
      <c r="BG199" s="110"/>
      <c r="BH199" s="110"/>
      <c r="BI199" s="110"/>
      <c r="BJ199" s="110"/>
      <c r="BL199" s="110"/>
      <c r="BM199" s="110"/>
      <c r="BN199" s="110"/>
      <c r="BO199" s="110"/>
      <c r="BP199" s="110"/>
      <c r="BQ199" s="110"/>
      <c r="BR199" s="110"/>
    </row>
    <row r="200" spans="1:92">
      <c r="C200" s="947" t="s">
        <v>549</v>
      </c>
      <c r="D200" s="926"/>
      <c r="E200" s="926"/>
      <c r="F200" s="926"/>
      <c r="G200" s="926"/>
      <c r="H200" s="926"/>
      <c r="I200" s="926"/>
      <c r="J200" s="926"/>
      <c r="K200" s="926"/>
      <c r="L200" s="926"/>
      <c r="M200" s="926"/>
      <c r="N200" s="926"/>
      <c r="O200" s="926"/>
      <c r="P200" s="926"/>
      <c r="Q200" s="926"/>
      <c r="R200" s="926"/>
      <c r="S200" s="926"/>
      <c r="T200" s="926"/>
      <c r="U200" s="926"/>
      <c r="W200" s="946">
        <v>707455749</v>
      </c>
      <c r="X200" s="946"/>
      <c r="Y200" s="946"/>
      <c r="Z200" s="946"/>
      <c r="AA200" s="946"/>
      <c r="AB200" s="946"/>
      <c r="AC200" s="75"/>
      <c r="AD200" s="946">
        <v>962078519</v>
      </c>
      <c r="AE200" s="946"/>
      <c r="AF200" s="946"/>
      <c r="AG200" s="946"/>
      <c r="AH200" s="946"/>
      <c r="AI200" s="946"/>
      <c r="AK200" s="98" t="s">
        <v>549</v>
      </c>
      <c r="BE200" s="110"/>
      <c r="BF200" s="110"/>
      <c r="BG200" s="110"/>
      <c r="BH200" s="110"/>
      <c r="BI200" s="110"/>
      <c r="BJ200" s="110"/>
      <c r="BL200" s="110"/>
      <c r="BM200" s="110"/>
      <c r="BN200" s="110"/>
      <c r="BO200" s="110"/>
      <c r="BP200" s="110"/>
      <c r="BQ200" s="110"/>
      <c r="BR200" s="110"/>
    </row>
    <row r="201" spans="1:92" hidden="1">
      <c r="C201" s="948" t="s">
        <v>553</v>
      </c>
      <c r="D201" s="949"/>
      <c r="E201" s="949"/>
      <c r="F201" s="949"/>
      <c r="G201" s="949"/>
      <c r="H201" s="949"/>
      <c r="I201" s="949"/>
      <c r="J201" s="949"/>
      <c r="K201" s="949"/>
      <c r="L201" s="949"/>
      <c r="M201" s="949"/>
      <c r="N201" s="949"/>
      <c r="O201" s="949"/>
      <c r="P201" s="949"/>
      <c r="Q201" s="949"/>
      <c r="R201" s="949"/>
      <c r="S201" s="949"/>
      <c r="T201" s="949"/>
      <c r="U201" s="949"/>
      <c r="W201" s="950">
        <v>0</v>
      </c>
      <c r="X201" s="950"/>
      <c r="Y201" s="950"/>
      <c r="Z201" s="950"/>
      <c r="AA201" s="950"/>
      <c r="AB201" s="950"/>
      <c r="AC201" s="76"/>
      <c r="AD201" s="950">
        <v>0</v>
      </c>
      <c r="AE201" s="950"/>
      <c r="AF201" s="950"/>
      <c r="AG201" s="950"/>
      <c r="AH201" s="950"/>
      <c r="AI201" s="950"/>
      <c r="BE201" s="110"/>
      <c r="BF201" s="110"/>
      <c r="BG201" s="110"/>
      <c r="BH201" s="110"/>
      <c r="BI201" s="110"/>
      <c r="BJ201" s="110"/>
      <c r="BL201" s="110"/>
      <c r="BM201" s="110"/>
      <c r="BN201" s="110"/>
      <c r="BO201" s="110"/>
      <c r="BP201" s="110"/>
      <c r="BQ201" s="110"/>
      <c r="BR201" s="110"/>
      <c r="BS201" s="126">
        <v>0</v>
      </c>
    </row>
    <row r="202" spans="1:92" s="114" customFormat="1" hidden="1">
      <c r="A202" s="111"/>
      <c r="B202" s="112"/>
      <c r="C202" s="948" t="s">
        <v>554</v>
      </c>
      <c r="D202" s="949"/>
      <c r="E202" s="949"/>
      <c r="F202" s="949"/>
      <c r="G202" s="949"/>
      <c r="H202" s="949"/>
      <c r="I202" s="949"/>
      <c r="J202" s="949"/>
      <c r="K202" s="949"/>
      <c r="L202" s="949"/>
      <c r="M202" s="949"/>
      <c r="N202" s="949"/>
      <c r="O202" s="949"/>
      <c r="P202" s="949"/>
      <c r="Q202" s="949"/>
      <c r="R202" s="949"/>
      <c r="S202" s="949"/>
      <c r="T202" s="949"/>
      <c r="U202" s="949"/>
      <c r="W202" s="950">
        <v>0</v>
      </c>
      <c r="X202" s="950"/>
      <c r="Y202" s="950"/>
      <c r="Z202" s="950"/>
      <c r="AA202" s="950"/>
      <c r="AB202" s="950"/>
      <c r="AC202" s="76"/>
      <c r="AD202" s="950"/>
      <c r="AE202" s="950"/>
      <c r="AF202" s="950"/>
      <c r="AG202" s="950"/>
      <c r="AH202" s="950"/>
      <c r="AI202" s="950"/>
      <c r="AJ202" s="115"/>
      <c r="BE202" s="117"/>
      <c r="BF202" s="117"/>
      <c r="BG202" s="117"/>
      <c r="BH202" s="117"/>
      <c r="BI202" s="117"/>
      <c r="BJ202" s="117"/>
      <c r="BL202" s="117"/>
      <c r="BM202" s="117"/>
      <c r="BN202" s="117"/>
      <c r="BO202" s="117"/>
      <c r="BP202" s="117"/>
      <c r="BQ202" s="117"/>
      <c r="BR202" s="117"/>
      <c r="BS202" s="126">
        <v>0</v>
      </c>
      <c r="BT202" s="119"/>
      <c r="BU202" s="119"/>
      <c r="BV202" s="120"/>
      <c r="BW202" s="120"/>
      <c r="BX202" s="120"/>
      <c r="BY202" s="120"/>
      <c r="BZ202" s="120"/>
      <c r="CA202" s="120"/>
      <c r="CB202" s="120"/>
      <c r="CC202" s="120"/>
      <c r="CD202" s="120"/>
      <c r="CE202" s="120"/>
      <c r="CF202" s="120"/>
      <c r="CG202" s="120"/>
      <c r="CH202" s="120"/>
      <c r="CI202" s="120"/>
      <c r="CJ202" s="120"/>
      <c r="CK202" s="120"/>
      <c r="CL202" s="120"/>
      <c r="CM202" s="120"/>
      <c r="CN202" s="120"/>
    </row>
    <row r="203" spans="1:92" s="114" customFormat="1" hidden="1">
      <c r="A203" s="111"/>
      <c r="B203" s="112"/>
      <c r="C203" s="951" t="s">
        <v>555</v>
      </c>
      <c r="D203" s="951"/>
      <c r="E203" s="951"/>
      <c r="F203" s="951"/>
      <c r="G203" s="951"/>
      <c r="H203" s="951"/>
      <c r="I203" s="951"/>
      <c r="J203" s="951"/>
      <c r="K203" s="951"/>
      <c r="L203" s="951"/>
      <c r="M203" s="951"/>
      <c r="N203" s="951"/>
      <c r="O203" s="951"/>
      <c r="P203" s="951"/>
      <c r="Q203" s="951"/>
      <c r="R203" s="951"/>
      <c r="S203" s="951"/>
      <c r="T203" s="951"/>
      <c r="U203" s="951"/>
      <c r="W203" s="950">
        <v>0</v>
      </c>
      <c r="X203" s="950"/>
      <c r="Y203" s="950"/>
      <c r="Z203" s="950"/>
      <c r="AA203" s="950"/>
      <c r="AB203" s="950"/>
      <c r="AC203" s="76"/>
      <c r="AD203" s="950"/>
      <c r="AE203" s="950"/>
      <c r="AF203" s="950"/>
      <c r="AG203" s="950"/>
      <c r="AH203" s="950"/>
      <c r="AI203" s="950"/>
      <c r="AJ203" s="115"/>
      <c r="BE203" s="117"/>
      <c r="BF203" s="117"/>
      <c r="BG203" s="117"/>
      <c r="BH203" s="117"/>
      <c r="BI203" s="117"/>
      <c r="BJ203" s="117"/>
      <c r="BL203" s="117"/>
      <c r="BM203" s="117"/>
      <c r="BN203" s="117"/>
      <c r="BO203" s="117"/>
      <c r="BP203" s="117"/>
      <c r="BQ203" s="117"/>
      <c r="BR203" s="117"/>
      <c r="BS203" s="126">
        <v>0</v>
      </c>
      <c r="BT203" s="119"/>
      <c r="BU203" s="119"/>
      <c r="BV203" s="120"/>
      <c r="BW203" s="120"/>
      <c r="BX203" s="120"/>
      <c r="BY203" s="120"/>
      <c r="BZ203" s="120"/>
      <c r="CA203" s="120"/>
      <c r="CB203" s="120"/>
      <c r="CC203" s="120"/>
      <c r="CD203" s="120"/>
      <c r="CE203" s="120"/>
      <c r="CF203" s="120"/>
      <c r="CG203" s="120"/>
      <c r="CH203" s="120"/>
      <c r="CI203" s="120"/>
      <c r="CJ203" s="120"/>
      <c r="CK203" s="120"/>
      <c r="CL203" s="120"/>
      <c r="CM203" s="120"/>
      <c r="CN203" s="120"/>
    </row>
    <row r="204" spans="1:92" s="114" customFormat="1" hidden="1">
      <c r="A204" s="111"/>
      <c r="B204" s="112"/>
      <c r="C204" s="951" t="s">
        <v>556</v>
      </c>
      <c r="D204" s="951"/>
      <c r="E204" s="951"/>
      <c r="F204" s="951"/>
      <c r="G204" s="951"/>
      <c r="H204" s="951"/>
      <c r="I204" s="951"/>
      <c r="J204" s="951"/>
      <c r="K204" s="951"/>
      <c r="L204" s="951"/>
      <c r="M204" s="951"/>
      <c r="N204" s="951"/>
      <c r="O204" s="951"/>
      <c r="P204" s="951"/>
      <c r="Q204" s="951"/>
      <c r="R204" s="951"/>
      <c r="S204" s="951"/>
      <c r="T204" s="951"/>
      <c r="U204" s="951"/>
      <c r="W204" s="950"/>
      <c r="X204" s="950"/>
      <c r="Y204" s="950"/>
      <c r="Z204" s="950"/>
      <c r="AA204" s="950"/>
      <c r="AB204" s="950"/>
      <c r="AC204" s="76"/>
      <c r="AD204" s="950"/>
      <c r="AE204" s="950"/>
      <c r="AF204" s="950"/>
      <c r="AG204" s="950"/>
      <c r="AH204" s="950"/>
      <c r="AI204" s="950"/>
      <c r="AJ204" s="115"/>
      <c r="BE204" s="117"/>
      <c r="BF204" s="117"/>
      <c r="BG204" s="117"/>
      <c r="BH204" s="117"/>
      <c r="BI204" s="117"/>
      <c r="BJ204" s="117"/>
      <c r="BL204" s="117"/>
      <c r="BM204" s="117"/>
      <c r="BN204" s="117"/>
      <c r="BO204" s="117"/>
      <c r="BP204" s="117"/>
      <c r="BQ204" s="117"/>
      <c r="BR204" s="117"/>
      <c r="BS204" s="126">
        <v>0</v>
      </c>
      <c r="BT204" s="119"/>
      <c r="BU204" s="119"/>
      <c r="BV204" s="120"/>
      <c r="BW204" s="120"/>
      <c r="BX204" s="120"/>
      <c r="BY204" s="120"/>
      <c r="BZ204" s="120"/>
      <c r="CA204" s="120"/>
      <c r="CB204" s="120"/>
      <c r="CC204" s="120"/>
      <c r="CD204" s="120"/>
      <c r="CE204" s="120"/>
      <c r="CF204" s="120"/>
      <c r="CG204" s="120"/>
      <c r="CH204" s="120"/>
      <c r="CI204" s="120"/>
      <c r="CJ204" s="120"/>
      <c r="CK204" s="120"/>
      <c r="CL204" s="120"/>
      <c r="CM204" s="120"/>
      <c r="CN204" s="120"/>
    </row>
    <row r="205" spans="1:92" s="114" customFormat="1">
      <c r="A205" s="111"/>
      <c r="B205" s="112"/>
      <c r="C205" s="948" t="s">
        <v>557</v>
      </c>
      <c r="D205" s="949"/>
      <c r="E205" s="949"/>
      <c r="F205" s="949"/>
      <c r="G205" s="949"/>
      <c r="H205" s="949"/>
      <c r="I205" s="949"/>
      <c r="J205" s="949"/>
      <c r="K205" s="949"/>
      <c r="L205" s="949"/>
      <c r="M205" s="949"/>
      <c r="N205" s="949"/>
      <c r="O205" s="949"/>
      <c r="P205" s="949"/>
      <c r="Q205" s="949"/>
      <c r="R205" s="949"/>
      <c r="S205" s="949"/>
      <c r="T205" s="949"/>
      <c r="U205" s="949"/>
      <c r="W205" s="950">
        <v>707455749</v>
      </c>
      <c r="X205" s="950"/>
      <c r="Y205" s="950"/>
      <c r="Z205" s="950"/>
      <c r="AA205" s="950"/>
      <c r="AB205" s="950"/>
      <c r="AC205" s="76"/>
      <c r="AD205" s="950">
        <v>962078519</v>
      </c>
      <c r="AE205" s="950"/>
      <c r="AF205" s="950"/>
      <c r="AG205" s="950"/>
      <c r="AH205" s="950"/>
      <c r="AI205" s="950"/>
      <c r="AJ205" s="115"/>
      <c r="BE205" s="117"/>
      <c r="BF205" s="117"/>
      <c r="BG205" s="117"/>
      <c r="BH205" s="117"/>
      <c r="BI205" s="117"/>
      <c r="BJ205" s="117"/>
      <c r="BL205" s="117"/>
      <c r="BM205" s="117"/>
      <c r="BN205" s="117"/>
      <c r="BO205" s="117"/>
      <c r="BP205" s="117"/>
      <c r="BQ205" s="117"/>
      <c r="BR205" s="117"/>
      <c r="BS205" s="126">
        <v>-116706000</v>
      </c>
      <c r="BT205" s="119"/>
      <c r="BU205" s="119"/>
      <c r="BV205" s="120"/>
      <c r="BW205" s="120"/>
      <c r="BX205" s="120"/>
      <c r="BY205" s="120"/>
      <c r="BZ205" s="120"/>
      <c r="CA205" s="120"/>
      <c r="CB205" s="120"/>
      <c r="CC205" s="120"/>
      <c r="CD205" s="120"/>
      <c r="CE205" s="120"/>
      <c r="CF205" s="120"/>
      <c r="CG205" s="120"/>
      <c r="CH205" s="120"/>
      <c r="CI205" s="120"/>
      <c r="CJ205" s="120"/>
      <c r="CK205" s="120"/>
      <c r="CL205" s="120"/>
      <c r="CM205" s="120"/>
      <c r="CN205" s="120"/>
    </row>
    <row r="206" spans="1:92" ht="15.75" thickBot="1">
      <c r="C206" s="762" t="s">
        <v>346</v>
      </c>
      <c r="D206" s="762"/>
      <c r="E206" s="762"/>
      <c r="F206" s="762"/>
      <c r="G206" s="762"/>
      <c r="H206" s="762"/>
      <c r="I206" s="762"/>
      <c r="J206" s="762"/>
      <c r="K206" s="762"/>
      <c r="L206" s="762"/>
      <c r="M206" s="762"/>
      <c r="N206" s="762"/>
      <c r="O206" s="762"/>
      <c r="P206" s="762"/>
      <c r="Q206" s="762"/>
      <c r="R206" s="762"/>
      <c r="S206" s="762"/>
      <c r="T206" s="96"/>
      <c r="W206" s="764">
        <v>707455749</v>
      </c>
      <c r="X206" s="764"/>
      <c r="Y206" s="764"/>
      <c r="Z206" s="764"/>
      <c r="AA206" s="764"/>
      <c r="AB206" s="764"/>
      <c r="AD206" s="764">
        <v>962078519</v>
      </c>
      <c r="AE206" s="764"/>
      <c r="AF206" s="764"/>
      <c r="AG206" s="764"/>
      <c r="AH206" s="764"/>
      <c r="AI206" s="764"/>
      <c r="AK206" s="96" t="s">
        <v>346</v>
      </c>
      <c r="AL206" s="96"/>
      <c r="AM206" s="96"/>
      <c r="AN206" s="96"/>
      <c r="AO206" s="96"/>
      <c r="AP206" s="96"/>
      <c r="AQ206" s="96"/>
      <c r="AR206" s="96"/>
      <c r="AS206" s="96"/>
      <c r="AT206" s="96"/>
      <c r="AU206" s="96"/>
      <c r="AV206" s="96"/>
      <c r="AW206" s="96"/>
      <c r="AX206" s="96"/>
      <c r="AY206" s="96"/>
      <c r="AZ206" s="96"/>
      <c r="BA206" s="96"/>
      <c r="BB206" s="96"/>
      <c r="BE206" s="764">
        <v>0</v>
      </c>
      <c r="BF206" s="764"/>
      <c r="BG206" s="764"/>
      <c r="BH206" s="764"/>
      <c r="BI206" s="764"/>
      <c r="BJ206" s="764"/>
      <c r="BL206" s="764">
        <v>0</v>
      </c>
      <c r="BM206" s="764"/>
      <c r="BN206" s="764"/>
      <c r="BO206" s="764"/>
      <c r="BP206" s="764"/>
      <c r="BQ206" s="764"/>
      <c r="BR206" s="122"/>
      <c r="BS206" s="123">
        <v>845372519</v>
      </c>
      <c r="BT206" s="123">
        <v>962078519</v>
      </c>
      <c r="BU206" s="123">
        <v>0</v>
      </c>
      <c r="BV206" s="102">
        <v>0</v>
      </c>
    </row>
    <row r="207" spans="1:92" ht="15.75" hidden="1" thickTop="1">
      <c r="A207" s="103">
        <v>20</v>
      </c>
      <c r="B207" s="96" t="s">
        <v>337</v>
      </c>
      <c r="C207" s="157" t="s">
        <v>558</v>
      </c>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D207" s="109"/>
      <c r="AE207" s="109"/>
      <c r="AF207" s="109"/>
      <c r="AG207" s="109"/>
      <c r="AH207" s="109"/>
      <c r="AI207" s="109"/>
      <c r="AK207" s="157" t="s">
        <v>559</v>
      </c>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L207" s="109"/>
      <c r="BM207" s="109"/>
      <c r="BN207" s="109"/>
      <c r="BO207" s="109"/>
      <c r="BP207" s="109"/>
      <c r="BQ207" s="109"/>
      <c r="BR207" s="109"/>
    </row>
    <row r="208" spans="1:92" hidden="1">
      <c r="C208" s="153"/>
      <c r="D208" s="153"/>
      <c r="E208" s="153"/>
      <c r="F208" s="153"/>
      <c r="G208" s="153"/>
      <c r="H208" s="153"/>
      <c r="I208" s="153"/>
      <c r="J208" s="153"/>
      <c r="K208" s="153"/>
      <c r="L208" s="153"/>
      <c r="M208" s="153"/>
      <c r="N208" s="153"/>
      <c r="O208" s="153"/>
      <c r="P208" s="153"/>
      <c r="Q208" s="153"/>
      <c r="R208" s="153"/>
      <c r="S208" s="765"/>
      <c r="T208" s="765"/>
      <c r="U208" s="153"/>
      <c r="V208" s="153"/>
      <c r="W208" s="931">
        <v>42277</v>
      </c>
      <c r="X208" s="932"/>
      <c r="Y208" s="932"/>
      <c r="Z208" s="932"/>
      <c r="AA208" s="932"/>
      <c r="AB208" s="932"/>
      <c r="AD208" s="952" t="s">
        <v>846</v>
      </c>
      <c r="AE208" s="952"/>
      <c r="AF208" s="952"/>
      <c r="AG208" s="952"/>
      <c r="AH208" s="952"/>
      <c r="AI208" s="952"/>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943" t="s">
        <v>500</v>
      </c>
      <c r="BF208" s="943"/>
      <c r="BG208" s="943"/>
      <c r="BH208" s="943"/>
      <c r="BI208" s="943"/>
      <c r="BJ208" s="943"/>
      <c r="BL208" s="943" t="s">
        <v>501</v>
      </c>
      <c r="BM208" s="943"/>
      <c r="BN208" s="943"/>
      <c r="BO208" s="943"/>
      <c r="BP208" s="943"/>
      <c r="BQ208" s="943"/>
      <c r="BR208" s="107"/>
    </row>
    <row r="209" spans="3:74" hidden="1">
      <c r="C209" s="153"/>
      <c r="D209" s="153"/>
      <c r="E209" s="153"/>
      <c r="F209" s="153"/>
      <c r="G209" s="153"/>
      <c r="H209" s="153"/>
      <c r="I209" s="153"/>
      <c r="J209" s="153"/>
      <c r="K209" s="153"/>
      <c r="L209" s="153"/>
      <c r="M209" s="153"/>
      <c r="N209" s="153"/>
      <c r="O209" s="153"/>
      <c r="P209" s="153"/>
      <c r="Q209" s="153"/>
      <c r="R209" s="153"/>
      <c r="S209" s="105"/>
      <c r="T209" s="105"/>
      <c r="U209" s="153"/>
      <c r="V209" s="153"/>
      <c r="W209" s="768" t="s">
        <v>341</v>
      </c>
      <c r="X209" s="769"/>
      <c r="Y209" s="769"/>
      <c r="Z209" s="769"/>
      <c r="AA209" s="769"/>
      <c r="AB209" s="769"/>
      <c r="AC209" s="127"/>
      <c r="AD209" s="770" t="s">
        <v>341</v>
      </c>
      <c r="AE209" s="769"/>
      <c r="AF209" s="769"/>
      <c r="AG209" s="769"/>
      <c r="AH209" s="769"/>
      <c r="AI209" s="769"/>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07"/>
      <c r="BF209" s="107"/>
      <c r="BG209" s="107"/>
      <c r="BH209" s="107"/>
      <c r="BI209" s="107"/>
      <c r="BJ209" s="107"/>
      <c r="BL209" s="107"/>
      <c r="BM209" s="107"/>
      <c r="BN209" s="107"/>
      <c r="BO209" s="107"/>
      <c r="BP209" s="107"/>
      <c r="BQ209" s="107"/>
      <c r="BR209" s="107"/>
    </row>
    <row r="210" spans="3:74" hidden="1">
      <c r="C210" s="96" t="s">
        <v>562</v>
      </c>
      <c r="D210" s="96"/>
      <c r="E210" s="96"/>
      <c r="F210" s="96"/>
      <c r="G210" s="96"/>
      <c r="H210" s="96"/>
      <c r="I210" s="96"/>
      <c r="J210" s="96"/>
      <c r="K210" s="96"/>
      <c r="L210" s="96"/>
      <c r="M210" s="96"/>
      <c r="N210" s="96"/>
      <c r="O210" s="96"/>
      <c r="P210" s="96"/>
      <c r="Q210" s="96"/>
      <c r="R210" s="96"/>
      <c r="S210" s="765"/>
      <c r="T210" s="765"/>
      <c r="W210" s="793">
        <v>0</v>
      </c>
      <c r="X210" s="793"/>
      <c r="Y210" s="793"/>
      <c r="Z210" s="793"/>
      <c r="AA210" s="793"/>
      <c r="AB210" s="793"/>
      <c r="AD210" s="793">
        <v>0</v>
      </c>
      <c r="AE210" s="793"/>
      <c r="AF210" s="793"/>
      <c r="AG210" s="793"/>
      <c r="AH210" s="793"/>
      <c r="AI210" s="793"/>
      <c r="AK210" s="96" t="s">
        <v>562</v>
      </c>
      <c r="AL210" s="96"/>
      <c r="AM210" s="96"/>
      <c r="AN210" s="96"/>
      <c r="AO210" s="96"/>
      <c r="AP210" s="96"/>
      <c r="AQ210" s="96"/>
      <c r="AR210" s="96"/>
      <c r="AS210" s="96"/>
      <c r="AT210" s="96"/>
      <c r="AU210" s="96"/>
      <c r="AV210" s="96"/>
      <c r="AW210" s="96"/>
      <c r="AX210" s="96"/>
      <c r="AY210" s="96"/>
      <c r="AZ210" s="96"/>
      <c r="BA210" s="96"/>
      <c r="BB210" s="96"/>
      <c r="BE210" s="793">
        <v>0</v>
      </c>
      <c r="BF210" s="793"/>
      <c r="BG210" s="793"/>
      <c r="BH210" s="793"/>
      <c r="BI210" s="793"/>
      <c r="BJ210" s="793"/>
      <c r="BL210" s="793">
        <v>0</v>
      </c>
      <c r="BM210" s="793"/>
      <c r="BN210" s="793"/>
      <c r="BO210" s="793"/>
      <c r="BP210" s="793"/>
      <c r="BQ210" s="793"/>
      <c r="BR210" s="122"/>
    </row>
    <row r="211" spans="3:74" hidden="1">
      <c r="C211" s="108" t="s">
        <v>563</v>
      </c>
      <c r="D211" s="96"/>
      <c r="E211" s="96"/>
      <c r="F211" s="96"/>
      <c r="G211" s="96"/>
      <c r="H211" s="96"/>
      <c r="I211" s="96"/>
      <c r="J211" s="96"/>
      <c r="K211" s="96"/>
      <c r="L211" s="96"/>
      <c r="M211" s="96"/>
      <c r="N211" s="96"/>
      <c r="O211" s="96"/>
      <c r="P211" s="96"/>
      <c r="Q211" s="96"/>
      <c r="R211" s="96"/>
      <c r="S211" s="804"/>
      <c r="T211" s="804"/>
      <c r="W211" s="772">
        <v>0</v>
      </c>
      <c r="X211" s="772"/>
      <c r="Y211" s="772"/>
      <c r="Z211" s="772"/>
      <c r="AA211" s="772"/>
      <c r="AB211" s="772"/>
      <c r="AD211" s="772">
        <v>0</v>
      </c>
      <c r="AE211" s="772"/>
      <c r="AF211" s="772"/>
      <c r="AG211" s="772"/>
      <c r="AH211" s="772"/>
      <c r="AI211" s="772"/>
      <c r="AK211" s="108" t="s">
        <v>563</v>
      </c>
      <c r="AL211" s="96"/>
      <c r="AM211" s="96"/>
      <c r="AN211" s="96"/>
      <c r="AO211" s="96"/>
      <c r="AP211" s="96"/>
      <c r="AQ211" s="96"/>
      <c r="AR211" s="96"/>
      <c r="AS211" s="96"/>
      <c r="AT211" s="96"/>
      <c r="AU211" s="96"/>
      <c r="AV211" s="96"/>
      <c r="AW211" s="96"/>
      <c r="AX211" s="96"/>
      <c r="AY211" s="96"/>
      <c r="AZ211" s="96"/>
      <c r="BA211" s="96"/>
      <c r="BB211" s="96"/>
      <c r="BE211" s="772"/>
      <c r="BF211" s="772"/>
      <c r="BG211" s="772"/>
      <c r="BH211" s="772"/>
      <c r="BI211" s="772"/>
      <c r="BJ211" s="772"/>
      <c r="BL211" s="772"/>
      <c r="BM211" s="772"/>
      <c r="BN211" s="772"/>
      <c r="BO211" s="772"/>
      <c r="BP211" s="772"/>
      <c r="BQ211" s="772"/>
      <c r="BR211" s="110"/>
    </row>
    <row r="212" spans="3:74" hidden="1">
      <c r="C212" s="98" t="s">
        <v>564</v>
      </c>
      <c r="S212" s="804"/>
      <c r="T212" s="804"/>
      <c r="W212" s="787">
        <v>0</v>
      </c>
      <c r="X212" s="787"/>
      <c r="Y212" s="787"/>
      <c r="Z212" s="787"/>
      <c r="AA212" s="787"/>
      <c r="AB212" s="787"/>
      <c r="AD212" s="772"/>
      <c r="AE212" s="772"/>
      <c r="AF212" s="772"/>
      <c r="AG212" s="772"/>
      <c r="AH212" s="772"/>
      <c r="AI212" s="772"/>
      <c r="AK212" s="98" t="s">
        <v>564</v>
      </c>
      <c r="BE212" s="772"/>
      <c r="BF212" s="772"/>
      <c r="BG212" s="772"/>
      <c r="BH212" s="772"/>
      <c r="BI212" s="772"/>
      <c r="BJ212" s="772"/>
      <c r="BL212" s="772"/>
      <c r="BM212" s="772"/>
      <c r="BN212" s="772"/>
      <c r="BO212" s="772"/>
      <c r="BP212" s="772"/>
      <c r="BQ212" s="772"/>
      <c r="BR212" s="110"/>
    </row>
    <row r="213" spans="3:74" hidden="1">
      <c r="C213" s="97" t="s">
        <v>565</v>
      </c>
      <c r="S213" s="765"/>
      <c r="T213" s="765"/>
      <c r="W213" s="788">
        <v>0</v>
      </c>
      <c r="X213" s="788"/>
      <c r="Y213" s="788"/>
      <c r="Z213" s="788"/>
      <c r="AA213" s="788"/>
      <c r="AB213" s="788"/>
      <c r="AC213" s="301"/>
      <c r="AD213" s="788">
        <v>0</v>
      </c>
      <c r="AE213" s="788"/>
      <c r="AF213" s="788"/>
      <c r="AG213" s="788"/>
      <c r="AH213" s="788"/>
      <c r="AI213" s="788"/>
      <c r="AK213" s="97" t="s">
        <v>565</v>
      </c>
      <c r="BE213" s="953">
        <v>0</v>
      </c>
      <c r="BF213" s="953"/>
      <c r="BG213" s="953"/>
      <c r="BH213" s="953"/>
      <c r="BI213" s="953"/>
      <c r="BJ213" s="953"/>
      <c r="BL213" s="953">
        <v>0</v>
      </c>
      <c r="BM213" s="953"/>
      <c r="BN213" s="953"/>
      <c r="BO213" s="953"/>
      <c r="BP213" s="953"/>
      <c r="BQ213" s="953"/>
      <c r="BR213" s="302"/>
    </row>
    <row r="214" spans="3:74" hidden="1">
      <c r="C214" s="98" t="s">
        <v>566</v>
      </c>
      <c r="S214" s="804"/>
      <c r="T214" s="804"/>
      <c r="W214" s="787">
        <v>0</v>
      </c>
      <c r="X214" s="787"/>
      <c r="Y214" s="787"/>
      <c r="Z214" s="787"/>
      <c r="AA214" s="787"/>
      <c r="AB214" s="787"/>
      <c r="AC214" s="155"/>
      <c r="AD214" s="787">
        <v>0</v>
      </c>
      <c r="AE214" s="787"/>
      <c r="AF214" s="787"/>
      <c r="AG214" s="787"/>
      <c r="AH214" s="787"/>
      <c r="AI214" s="787"/>
      <c r="AK214" s="98" t="s">
        <v>566</v>
      </c>
      <c r="BE214" s="772"/>
      <c r="BF214" s="772"/>
      <c r="BG214" s="772"/>
      <c r="BH214" s="772"/>
      <c r="BI214" s="772"/>
      <c r="BJ214" s="772"/>
      <c r="BL214" s="772"/>
      <c r="BM214" s="772"/>
      <c r="BN214" s="772"/>
      <c r="BO214" s="772"/>
      <c r="BP214" s="772"/>
      <c r="BQ214" s="772"/>
      <c r="BR214" s="110"/>
    </row>
    <row r="215" spans="3:74" hidden="1">
      <c r="C215" s="98" t="s">
        <v>567</v>
      </c>
      <c r="S215" s="804"/>
      <c r="T215" s="804"/>
      <c r="W215" s="787">
        <v>0</v>
      </c>
      <c r="X215" s="787"/>
      <c r="Y215" s="787"/>
      <c r="Z215" s="787"/>
      <c r="AA215" s="787"/>
      <c r="AB215" s="787"/>
      <c r="AC215" s="155"/>
      <c r="AD215" s="787">
        <v>0</v>
      </c>
      <c r="AE215" s="787"/>
      <c r="AF215" s="787"/>
      <c r="AG215" s="787"/>
      <c r="AH215" s="787"/>
      <c r="AI215" s="787"/>
      <c r="AK215" s="98" t="s">
        <v>567</v>
      </c>
      <c r="BE215" s="772"/>
      <c r="BF215" s="772"/>
      <c r="BG215" s="772"/>
      <c r="BH215" s="772"/>
      <c r="BI215" s="772"/>
      <c r="BJ215" s="772"/>
      <c r="BL215" s="772"/>
      <c r="BM215" s="772"/>
      <c r="BN215" s="772"/>
      <c r="BO215" s="772"/>
      <c r="BP215" s="772"/>
      <c r="BQ215" s="772"/>
      <c r="BR215" s="110"/>
    </row>
    <row r="216" spans="3:74" hidden="1">
      <c r="C216" s="98" t="s">
        <v>568</v>
      </c>
      <c r="S216" s="804"/>
      <c r="T216" s="804"/>
      <c r="W216" s="789">
        <v>0</v>
      </c>
      <c r="X216" s="789"/>
      <c r="Y216" s="789"/>
      <c r="Z216" s="789"/>
      <c r="AA216" s="789"/>
      <c r="AB216" s="789"/>
      <c r="AC216" s="155"/>
      <c r="AD216" s="789">
        <v>0</v>
      </c>
      <c r="AE216" s="789"/>
      <c r="AF216" s="789"/>
      <c r="AG216" s="789"/>
      <c r="AH216" s="789"/>
      <c r="AI216" s="789"/>
      <c r="AK216" s="98" t="s">
        <v>568</v>
      </c>
      <c r="BE216" s="954"/>
      <c r="BF216" s="954"/>
      <c r="BG216" s="954"/>
      <c r="BH216" s="954"/>
      <c r="BI216" s="954"/>
      <c r="BJ216" s="954"/>
      <c r="BL216" s="954"/>
      <c r="BM216" s="954"/>
      <c r="BN216" s="954"/>
      <c r="BO216" s="954"/>
      <c r="BP216" s="954"/>
      <c r="BQ216" s="954"/>
      <c r="BR216" s="109"/>
    </row>
    <row r="217" spans="3:74" ht="15.75" hidden="1" thickBot="1">
      <c r="C217" s="762" t="s">
        <v>346</v>
      </c>
      <c r="D217" s="762"/>
      <c r="E217" s="762"/>
      <c r="F217" s="762"/>
      <c r="G217" s="762"/>
      <c r="H217" s="762"/>
      <c r="I217" s="762"/>
      <c r="J217" s="762"/>
      <c r="K217" s="762"/>
      <c r="L217" s="762"/>
      <c r="M217" s="762"/>
      <c r="N217" s="762"/>
      <c r="O217" s="762"/>
      <c r="P217" s="762"/>
      <c r="Q217" s="762"/>
      <c r="R217" s="762"/>
      <c r="S217" s="762"/>
      <c r="T217" s="121"/>
      <c r="W217" s="764">
        <v>0</v>
      </c>
      <c r="X217" s="764"/>
      <c r="Y217" s="764"/>
      <c r="Z217" s="764"/>
      <c r="AA217" s="764"/>
      <c r="AB217" s="764"/>
      <c r="AD217" s="764">
        <v>0</v>
      </c>
      <c r="AE217" s="764"/>
      <c r="AF217" s="764"/>
      <c r="AG217" s="764"/>
      <c r="AH217" s="764"/>
      <c r="AI217" s="764"/>
      <c r="AK217" s="96" t="s">
        <v>346</v>
      </c>
      <c r="AL217" s="96"/>
      <c r="AM217" s="96"/>
      <c r="AN217" s="96"/>
      <c r="AO217" s="96"/>
      <c r="AP217" s="96"/>
      <c r="AQ217" s="96"/>
      <c r="AR217" s="96"/>
      <c r="AS217" s="96"/>
      <c r="AT217" s="96"/>
      <c r="AU217" s="96"/>
      <c r="AV217" s="96"/>
      <c r="AW217" s="96"/>
      <c r="AX217" s="96"/>
      <c r="AY217" s="96"/>
      <c r="AZ217" s="96"/>
      <c r="BA217" s="96"/>
      <c r="BB217" s="96"/>
      <c r="BE217" s="764">
        <v>0</v>
      </c>
      <c r="BF217" s="764"/>
      <c r="BG217" s="764"/>
      <c r="BH217" s="764"/>
      <c r="BI217" s="764"/>
      <c r="BJ217" s="764"/>
      <c r="BL217" s="764">
        <v>0</v>
      </c>
      <c r="BM217" s="764"/>
      <c r="BN217" s="764"/>
      <c r="BO217" s="764"/>
      <c r="BP217" s="764"/>
      <c r="BQ217" s="764"/>
      <c r="BR217" s="122"/>
      <c r="BS217" s="156"/>
      <c r="BT217" s="123">
        <v>0</v>
      </c>
      <c r="BU217" s="123">
        <v>0</v>
      </c>
      <c r="BV217" s="102">
        <v>0</v>
      </c>
    </row>
    <row r="218" spans="3:74" ht="15.75" hidden="1" thickTop="1">
      <c r="C218" s="94"/>
      <c r="D218" s="94"/>
      <c r="E218" s="94"/>
      <c r="F218" s="94"/>
      <c r="G218" s="94"/>
      <c r="H218" s="94"/>
      <c r="I218" s="94"/>
      <c r="J218" s="94"/>
      <c r="K218" s="94"/>
      <c r="L218" s="94"/>
      <c r="M218" s="94"/>
      <c r="N218" s="94"/>
      <c r="O218" s="94"/>
      <c r="P218" s="94"/>
      <c r="Q218" s="94"/>
      <c r="R218" s="94"/>
      <c r="S218" s="94"/>
      <c r="T218" s="121"/>
      <c r="W218" s="122"/>
      <c r="X218" s="122"/>
      <c r="Y218" s="122"/>
      <c r="Z218" s="122"/>
      <c r="AA218" s="122"/>
      <c r="AB218" s="122"/>
      <c r="AD218" s="122"/>
      <c r="AE218" s="122"/>
      <c r="AF218" s="122"/>
      <c r="AG218" s="122"/>
      <c r="AH218" s="122"/>
      <c r="AI218" s="122"/>
      <c r="AK218" s="96"/>
      <c r="AL218" s="96"/>
      <c r="AM218" s="96"/>
      <c r="AN218" s="96"/>
      <c r="AO218" s="96"/>
      <c r="AP218" s="96"/>
      <c r="AQ218" s="96"/>
      <c r="AR218" s="96"/>
      <c r="AS218" s="96"/>
      <c r="AT218" s="96"/>
      <c r="AU218" s="96"/>
      <c r="AV218" s="96"/>
      <c r="AW218" s="96"/>
      <c r="AX218" s="96"/>
      <c r="AY218" s="96"/>
      <c r="AZ218" s="96"/>
      <c r="BA218" s="96"/>
      <c r="BB218" s="96"/>
      <c r="BE218" s="122"/>
      <c r="BF218" s="122"/>
      <c r="BG218" s="122"/>
      <c r="BH218" s="122"/>
      <c r="BI218" s="122"/>
      <c r="BJ218" s="122"/>
      <c r="BL218" s="122"/>
      <c r="BM218" s="122"/>
      <c r="BN218" s="122"/>
      <c r="BO218" s="122"/>
      <c r="BP218" s="122"/>
      <c r="BQ218" s="122"/>
      <c r="BR218" s="122"/>
      <c r="BS218" s="156"/>
    </row>
    <row r="219" spans="3:74" hidden="1">
      <c r="C219" s="97" t="s">
        <v>569</v>
      </c>
      <c r="D219" s="94"/>
      <c r="E219" s="94"/>
      <c r="F219" s="94"/>
      <c r="G219" s="94"/>
      <c r="H219" s="94"/>
      <c r="I219" s="94"/>
      <c r="J219" s="94"/>
      <c r="K219" s="94"/>
      <c r="L219" s="94"/>
      <c r="M219" s="94"/>
      <c r="N219" s="94"/>
      <c r="O219" s="94"/>
      <c r="P219" s="94"/>
      <c r="Q219" s="94"/>
      <c r="R219" s="94"/>
      <c r="S219" s="94"/>
      <c r="T219" s="121"/>
      <c r="W219" s="122"/>
      <c r="X219" s="122"/>
      <c r="Y219" s="122"/>
      <c r="Z219" s="122"/>
      <c r="AA219" s="122"/>
      <c r="AB219" s="122"/>
      <c r="AD219" s="122"/>
      <c r="AE219" s="122"/>
      <c r="AF219" s="122"/>
      <c r="AG219" s="122"/>
      <c r="AH219" s="122"/>
      <c r="AI219" s="122"/>
      <c r="AK219" s="96"/>
      <c r="AL219" s="96"/>
      <c r="AM219" s="96"/>
      <c r="AN219" s="96"/>
      <c r="AO219" s="96"/>
      <c r="AP219" s="96"/>
      <c r="AQ219" s="96"/>
      <c r="AR219" s="96"/>
      <c r="AS219" s="96"/>
      <c r="AT219" s="96"/>
      <c r="AU219" s="96"/>
      <c r="AV219" s="96"/>
      <c r="AW219" s="96"/>
      <c r="AX219" s="96"/>
      <c r="AY219" s="96"/>
      <c r="AZ219" s="96"/>
      <c r="BA219" s="96"/>
      <c r="BB219" s="96"/>
      <c r="BE219" s="122"/>
      <c r="BF219" s="122"/>
      <c r="BG219" s="122"/>
      <c r="BH219" s="122"/>
      <c r="BI219" s="122"/>
      <c r="BJ219" s="122"/>
      <c r="BL219" s="122"/>
      <c r="BM219" s="122"/>
      <c r="BN219" s="122"/>
      <c r="BO219" s="122"/>
      <c r="BP219" s="122"/>
      <c r="BQ219" s="122"/>
      <c r="BR219" s="122"/>
      <c r="BS219" s="156"/>
    </row>
    <row r="220" spans="3:74" hidden="1">
      <c r="C220" s="955" t="s">
        <v>570</v>
      </c>
      <c r="D220" s="955"/>
      <c r="E220" s="955"/>
      <c r="F220" s="955"/>
      <c r="G220" s="955"/>
      <c r="H220" s="955"/>
      <c r="I220" s="955"/>
      <c r="J220" s="955"/>
      <c r="K220" s="765" t="s">
        <v>571</v>
      </c>
      <c r="L220" s="765"/>
      <c r="M220" s="765"/>
      <c r="N220" s="765"/>
      <c r="O220" s="765"/>
      <c r="P220" s="765"/>
      <c r="Q220" s="765"/>
      <c r="R220" s="765"/>
      <c r="S220" s="765"/>
      <c r="T220" s="765"/>
      <c r="U220" s="765"/>
      <c r="V220" s="765"/>
      <c r="W220" s="765"/>
      <c r="X220" s="956" t="s">
        <v>572</v>
      </c>
      <c r="Y220" s="956"/>
      <c r="Z220" s="956"/>
      <c r="AA220" s="956"/>
      <c r="AB220" s="956"/>
      <c r="AC220" s="956"/>
      <c r="AD220" s="956"/>
      <c r="AE220" s="956"/>
      <c r="AF220" s="956"/>
      <c r="AG220" s="956"/>
      <c r="AH220" s="956"/>
      <c r="AI220" s="956"/>
      <c r="AK220" s="96"/>
      <c r="AL220" s="96"/>
      <c r="AM220" s="96"/>
      <c r="AN220" s="96"/>
      <c r="AO220" s="96"/>
      <c r="AP220" s="96"/>
      <c r="AQ220" s="96"/>
      <c r="AR220" s="96"/>
      <c r="AS220" s="96"/>
      <c r="AT220" s="96"/>
      <c r="AU220" s="96"/>
      <c r="AV220" s="96"/>
      <c r="AW220" s="96"/>
      <c r="AX220" s="96"/>
      <c r="AY220" s="96"/>
      <c r="AZ220" s="96"/>
      <c r="BA220" s="96"/>
      <c r="BB220" s="96"/>
      <c r="BE220" s="122"/>
      <c r="BF220" s="122"/>
      <c r="BG220" s="122"/>
      <c r="BH220" s="122"/>
      <c r="BI220" s="122"/>
      <c r="BJ220" s="122"/>
      <c r="BL220" s="122"/>
      <c r="BM220" s="122"/>
      <c r="BN220" s="122"/>
      <c r="BO220" s="122"/>
      <c r="BP220" s="122"/>
      <c r="BQ220" s="122"/>
      <c r="BR220" s="122"/>
      <c r="BS220" s="156"/>
    </row>
    <row r="221" spans="3:74" hidden="1">
      <c r="C221" s="955"/>
      <c r="D221" s="955"/>
      <c r="E221" s="955"/>
      <c r="F221" s="955"/>
      <c r="G221" s="955"/>
      <c r="H221" s="955"/>
      <c r="I221" s="955"/>
      <c r="J221" s="955"/>
      <c r="K221" s="957" t="s">
        <v>573</v>
      </c>
      <c r="L221" s="957"/>
      <c r="M221" s="957"/>
      <c r="N221" s="957"/>
      <c r="O221" s="957"/>
      <c r="P221" s="957" t="s">
        <v>574</v>
      </c>
      <c r="Q221" s="957"/>
      <c r="R221" s="957"/>
      <c r="S221" s="957"/>
      <c r="T221" s="957" t="s">
        <v>575</v>
      </c>
      <c r="U221" s="957"/>
      <c r="V221" s="957"/>
      <c r="W221" s="957"/>
      <c r="X221" s="958" t="s">
        <v>573</v>
      </c>
      <c r="Y221" s="958"/>
      <c r="Z221" s="958"/>
      <c r="AA221" s="958"/>
      <c r="AB221" s="958" t="s">
        <v>574</v>
      </c>
      <c r="AC221" s="958"/>
      <c r="AD221" s="958"/>
      <c r="AE221" s="958"/>
      <c r="AF221" s="958" t="s">
        <v>575</v>
      </c>
      <c r="AG221" s="958"/>
      <c r="AH221" s="958"/>
      <c r="AI221" s="958"/>
      <c r="AK221" s="96"/>
      <c r="AL221" s="96"/>
      <c r="AM221" s="96"/>
      <c r="AN221" s="96"/>
      <c r="AO221" s="96"/>
      <c r="AP221" s="96"/>
      <c r="AQ221" s="96"/>
      <c r="AR221" s="96"/>
      <c r="AS221" s="96"/>
      <c r="AT221" s="96"/>
      <c r="AU221" s="96"/>
      <c r="AV221" s="96"/>
      <c r="AW221" s="96"/>
      <c r="AX221" s="96"/>
      <c r="AY221" s="96"/>
      <c r="AZ221" s="96"/>
      <c r="BA221" s="96"/>
      <c r="BB221" s="96"/>
      <c r="BE221" s="122"/>
      <c r="BF221" s="122"/>
      <c r="BG221" s="122"/>
      <c r="BH221" s="122"/>
      <c r="BI221" s="122"/>
      <c r="BJ221" s="122"/>
      <c r="BL221" s="122"/>
      <c r="BM221" s="122"/>
      <c r="BN221" s="122"/>
      <c r="BO221" s="122"/>
      <c r="BP221" s="122"/>
      <c r="BQ221" s="122"/>
      <c r="BR221" s="122"/>
      <c r="BS221" s="156"/>
    </row>
    <row r="222" spans="3:74" hidden="1">
      <c r="C222" s="959" t="s">
        <v>576</v>
      </c>
      <c r="D222" s="959"/>
      <c r="E222" s="959"/>
      <c r="F222" s="959"/>
      <c r="G222" s="959"/>
      <c r="H222" s="959"/>
      <c r="I222" s="959"/>
      <c r="J222" s="959"/>
      <c r="K222" s="804"/>
      <c r="L222" s="804"/>
      <c r="M222" s="804"/>
      <c r="N222" s="804"/>
      <c r="O222" s="804"/>
      <c r="P222" s="804"/>
      <c r="Q222" s="804"/>
      <c r="R222" s="804"/>
      <c r="S222" s="804"/>
      <c r="T222" s="804"/>
      <c r="U222" s="804"/>
      <c r="V222" s="804"/>
      <c r="W222" s="804"/>
      <c r="X222" s="960"/>
      <c r="Y222" s="960"/>
      <c r="Z222" s="960"/>
      <c r="AA222" s="960"/>
      <c r="AB222" s="960"/>
      <c r="AC222" s="960"/>
      <c r="AD222" s="960"/>
      <c r="AE222" s="960"/>
      <c r="AF222" s="960"/>
      <c r="AG222" s="960"/>
      <c r="AH222" s="960"/>
      <c r="AI222" s="960"/>
      <c r="AK222" s="96"/>
      <c r="AL222" s="96"/>
      <c r="AM222" s="96"/>
      <c r="AN222" s="96"/>
      <c r="AO222" s="96"/>
      <c r="AP222" s="96"/>
      <c r="AQ222" s="96"/>
      <c r="AR222" s="96"/>
      <c r="AS222" s="96"/>
      <c r="AT222" s="96"/>
      <c r="AU222" s="96"/>
      <c r="AV222" s="96"/>
      <c r="AW222" s="96"/>
      <c r="AX222" s="96"/>
      <c r="AY222" s="96"/>
      <c r="AZ222" s="96"/>
      <c r="BA222" s="96"/>
      <c r="BB222" s="96"/>
      <c r="BE222" s="122"/>
      <c r="BF222" s="122"/>
      <c r="BG222" s="122"/>
      <c r="BH222" s="122"/>
      <c r="BI222" s="122"/>
      <c r="BJ222" s="122"/>
      <c r="BL222" s="122"/>
      <c r="BM222" s="122"/>
      <c r="BN222" s="122"/>
      <c r="BO222" s="122"/>
      <c r="BP222" s="122"/>
      <c r="BQ222" s="122"/>
      <c r="BR222" s="122"/>
      <c r="BS222" s="156"/>
    </row>
    <row r="223" spans="3:74" hidden="1">
      <c r="C223" s="959" t="s">
        <v>577</v>
      </c>
      <c r="D223" s="959"/>
      <c r="E223" s="959"/>
      <c r="F223" s="959"/>
      <c r="G223" s="959"/>
      <c r="H223" s="959"/>
      <c r="I223" s="959"/>
      <c r="J223" s="959"/>
      <c r="K223" s="804"/>
      <c r="L223" s="804"/>
      <c r="M223" s="804"/>
      <c r="N223" s="804"/>
      <c r="O223" s="804"/>
      <c r="P223" s="804"/>
      <c r="Q223" s="804"/>
      <c r="R223" s="804"/>
      <c r="S223" s="804"/>
      <c r="T223" s="804"/>
      <c r="U223" s="804"/>
      <c r="V223" s="804"/>
      <c r="W223" s="804"/>
      <c r="X223" s="960"/>
      <c r="Y223" s="960"/>
      <c r="Z223" s="960"/>
      <c r="AA223" s="960"/>
      <c r="AB223" s="960"/>
      <c r="AC223" s="960"/>
      <c r="AD223" s="960"/>
      <c r="AE223" s="960"/>
      <c r="AF223" s="960"/>
      <c r="AG223" s="960"/>
      <c r="AH223" s="960"/>
      <c r="AI223" s="960"/>
      <c r="AK223" s="96"/>
      <c r="AL223" s="96"/>
      <c r="AM223" s="96"/>
      <c r="AN223" s="96"/>
      <c r="AO223" s="96"/>
      <c r="AP223" s="96"/>
      <c r="AQ223" s="96"/>
      <c r="AR223" s="96"/>
      <c r="AS223" s="96"/>
      <c r="AT223" s="96"/>
      <c r="AU223" s="96"/>
      <c r="AV223" s="96"/>
      <c r="AW223" s="96"/>
      <c r="AX223" s="96"/>
      <c r="AY223" s="96"/>
      <c r="AZ223" s="96"/>
      <c r="BA223" s="96"/>
      <c r="BB223" s="96"/>
      <c r="BE223" s="122"/>
      <c r="BF223" s="122"/>
      <c r="BG223" s="122"/>
      <c r="BH223" s="122"/>
      <c r="BI223" s="122"/>
      <c r="BJ223" s="122"/>
      <c r="BL223" s="122"/>
      <c r="BM223" s="122"/>
      <c r="BN223" s="122"/>
      <c r="BO223" s="122"/>
      <c r="BP223" s="122"/>
      <c r="BQ223" s="122"/>
      <c r="BR223" s="122"/>
      <c r="BS223" s="156"/>
    </row>
    <row r="224" spans="3:74" hidden="1">
      <c r="C224" s="959" t="s">
        <v>578</v>
      </c>
      <c r="D224" s="959"/>
      <c r="E224" s="959"/>
      <c r="F224" s="959"/>
      <c r="G224" s="959"/>
      <c r="H224" s="959"/>
      <c r="I224" s="959"/>
      <c r="J224" s="959"/>
      <c r="K224" s="804"/>
      <c r="L224" s="804"/>
      <c r="M224" s="804"/>
      <c r="N224" s="804"/>
      <c r="O224" s="804"/>
      <c r="P224" s="804"/>
      <c r="Q224" s="804"/>
      <c r="R224" s="804"/>
      <c r="S224" s="804"/>
      <c r="T224" s="804"/>
      <c r="U224" s="804"/>
      <c r="V224" s="804"/>
      <c r="W224" s="804"/>
      <c r="X224" s="960"/>
      <c r="Y224" s="960"/>
      <c r="Z224" s="960"/>
      <c r="AA224" s="960"/>
      <c r="AB224" s="960"/>
      <c r="AC224" s="960"/>
      <c r="AD224" s="960"/>
      <c r="AE224" s="960"/>
      <c r="AF224" s="960"/>
      <c r="AG224" s="960"/>
      <c r="AH224" s="960"/>
      <c r="AI224" s="960"/>
      <c r="AK224" s="96"/>
      <c r="AL224" s="96"/>
      <c r="AM224" s="96"/>
      <c r="AN224" s="96"/>
      <c r="AO224" s="96"/>
      <c r="AP224" s="96"/>
      <c r="AQ224" s="96"/>
      <c r="AR224" s="96"/>
      <c r="AS224" s="96"/>
      <c r="AT224" s="96"/>
      <c r="AU224" s="96"/>
      <c r="AV224" s="96"/>
      <c r="AW224" s="96"/>
      <c r="AX224" s="96"/>
      <c r="AY224" s="96"/>
      <c r="AZ224" s="96"/>
      <c r="BA224" s="96"/>
      <c r="BB224" s="96"/>
      <c r="BE224" s="122"/>
      <c r="BF224" s="122"/>
      <c r="BG224" s="122"/>
      <c r="BH224" s="122"/>
      <c r="BI224" s="122"/>
      <c r="BJ224" s="122"/>
      <c r="BL224" s="122"/>
      <c r="BM224" s="122"/>
      <c r="BN224" s="122"/>
      <c r="BO224" s="122"/>
      <c r="BP224" s="122"/>
      <c r="BQ224" s="122"/>
      <c r="BR224" s="122"/>
      <c r="BS224" s="156"/>
    </row>
    <row r="225" spans="1:71" ht="15.75" hidden="1" thickBot="1">
      <c r="C225" s="765" t="s">
        <v>346</v>
      </c>
      <c r="D225" s="765"/>
      <c r="E225" s="765"/>
      <c r="F225" s="765"/>
      <c r="G225" s="765"/>
      <c r="H225" s="765"/>
      <c r="I225" s="765"/>
      <c r="J225" s="765"/>
      <c r="K225" s="961">
        <v>0</v>
      </c>
      <c r="L225" s="961"/>
      <c r="M225" s="961"/>
      <c r="N225" s="961"/>
      <c r="O225" s="961"/>
      <c r="P225" s="961">
        <v>0</v>
      </c>
      <c r="Q225" s="961"/>
      <c r="R225" s="961"/>
      <c r="S225" s="961"/>
      <c r="T225" s="961">
        <v>0</v>
      </c>
      <c r="U225" s="961"/>
      <c r="V225" s="961"/>
      <c r="W225" s="961"/>
      <c r="X225" s="962">
        <v>0</v>
      </c>
      <c r="Y225" s="962"/>
      <c r="Z225" s="962"/>
      <c r="AA225" s="962"/>
      <c r="AB225" s="962">
        <v>0</v>
      </c>
      <c r="AC225" s="962"/>
      <c r="AD225" s="962"/>
      <c r="AE225" s="962"/>
      <c r="AF225" s="962">
        <v>0</v>
      </c>
      <c r="AG225" s="962"/>
      <c r="AH225" s="962"/>
      <c r="AI225" s="962"/>
      <c r="AK225" s="96"/>
      <c r="AL225" s="96"/>
      <c r="AM225" s="96"/>
      <c r="AN225" s="96"/>
      <c r="AO225" s="96"/>
      <c r="AP225" s="96"/>
      <c r="AQ225" s="96"/>
      <c r="AR225" s="96"/>
      <c r="AS225" s="96"/>
      <c r="AT225" s="96"/>
      <c r="AU225" s="96"/>
      <c r="AV225" s="96"/>
      <c r="AW225" s="96"/>
      <c r="AX225" s="96"/>
      <c r="AY225" s="96"/>
      <c r="AZ225" s="96"/>
      <c r="BA225" s="96"/>
      <c r="BB225" s="96"/>
      <c r="BE225" s="122"/>
      <c r="BF225" s="122"/>
      <c r="BG225" s="122"/>
      <c r="BH225" s="122"/>
      <c r="BI225" s="122"/>
      <c r="BJ225" s="122"/>
      <c r="BL225" s="122"/>
      <c r="BM225" s="122"/>
      <c r="BN225" s="122"/>
      <c r="BO225" s="122"/>
      <c r="BP225" s="122"/>
      <c r="BQ225" s="122"/>
      <c r="BR225" s="122"/>
      <c r="BS225" s="156"/>
    </row>
    <row r="226" spans="1:71" ht="15.75" hidden="1" thickTop="1">
      <c r="C226" s="105"/>
      <c r="D226" s="105"/>
      <c r="E226" s="105"/>
      <c r="F226" s="105"/>
      <c r="G226" s="105"/>
      <c r="H226" s="105"/>
      <c r="I226" s="105"/>
      <c r="J226" s="105"/>
      <c r="K226" s="303"/>
      <c r="L226" s="303"/>
      <c r="M226" s="303"/>
      <c r="N226" s="303"/>
      <c r="O226" s="303"/>
      <c r="P226" s="303"/>
      <c r="Q226" s="303"/>
      <c r="R226" s="303"/>
      <c r="S226" s="303"/>
      <c r="T226" s="303"/>
      <c r="U226" s="303"/>
      <c r="V226" s="303"/>
      <c r="W226" s="303"/>
      <c r="X226" s="255"/>
      <c r="Y226" s="255"/>
      <c r="Z226" s="255"/>
      <c r="AA226" s="255"/>
      <c r="AB226" s="255"/>
      <c r="AC226" s="255"/>
      <c r="AD226" s="255"/>
      <c r="AE226" s="255"/>
      <c r="AF226" s="255"/>
      <c r="AG226" s="255"/>
      <c r="AH226" s="255"/>
      <c r="AI226" s="255"/>
      <c r="AK226" s="96"/>
      <c r="AL226" s="96"/>
      <c r="AM226" s="96"/>
      <c r="AN226" s="96"/>
      <c r="AO226" s="96"/>
      <c r="AP226" s="96"/>
      <c r="AQ226" s="96"/>
      <c r="AR226" s="96"/>
      <c r="AS226" s="96"/>
      <c r="AT226" s="96"/>
      <c r="AU226" s="96"/>
      <c r="AV226" s="96"/>
      <c r="AW226" s="96"/>
      <c r="AX226" s="96"/>
      <c r="AY226" s="96"/>
      <c r="AZ226" s="96"/>
      <c r="BA226" s="96"/>
      <c r="BB226" s="96"/>
      <c r="BE226" s="122"/>
      <c r="BF226" s="122"/>
      <c r="BG226" s="122"/>
      <c r="BH226" s="122"/>
      <c r="BI226" s="122"/>
      <c r="BJ226" s="122"/>
      <c r="BL226" s="122"/>
      <c r="BM226" s="122"/>
      <c r="BN226" s="122"/>
      <c r="BO226" s="122"/>
      <c r="BP226" s="122"/>
      <c r="BQ226" s="122"/>
      <c r="BR226" s="122"/>
      <c r="BS226" s="156"/>
    </row>
    <row r="227" spans="1:71" hidden="1">
      <c r="C227" s="963"/>
      <c r="D227" s="963"/>
      <c r="E227" s="963"/>
      <c r="F227" s="963"/>
      <c r="G227" s="963"/>
      <c r="H227" s="963"/>
      <c r="I227" s="963"/>
      <c r="J227" s="963"/>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K227" s="96"/>
      <c r="AL227" s="96"/>
      <c r="AM227" s="96"/>
      <c r="AN227" s="96"/>
      <c r="AO227" s="96"/>
      <c r="AP227" s="96"/>
      <c r="AQ227" s="96"/>
      <c r="AR227" s="96"/>
      <c r="AS227" s="96"/>
      <c r="AT227" s="96"/>
      <c r="AU227" s="96"/>
      <c r="AV227" s="96"/>
      <c r="AW227" s="96"/>
      <c r="AX227" s="96"/>
      <c r="AY227" s="96"/>
      <c r="AZ227" s="96"/>
      <c r="BA227" s="96"/>
      <c r="BB227" s="96"/>
      <c r="BE227" s="122"/>
      <c r="BF227" s="122"/>
      <c r="BG227" s="122"/>
      <c r="BH227" s="122"/>
      <c r="BI227" s="122"/>
      <c r="BJ227" s="122"/>
      <c r="BL227" s="122"/>
      <c r="BM227" s="122"/>
      <c r="BN227" s="122"/>
      <c r="BO227" s="122"/>
      <c r="BP227" s="122"/>
      <c r="BQ227" s="122"/>
      <c r="BR227" s="122"/>
      <c r="BS227" s="156"/>
    </row>
    <row r="228" spans="1:71" hidden="1">
      <c r="A228" s="103">
        <v>23</v>
      </c>
      <c r="B228" s="96" t="s">
        <v>337</v>
      </c>
      <c r="C228" s="96" t="s">
        <v>579</v>
      </c>
      <c r="D228" s="94"/>
      <c r="E228" s="94"/>
      <c r="F228" s="94"/>
      <c r="G228" s="94"/>
      <c r="H228" s="94"/>
      <c r="I228" s="94"/>
      <c r="J228" s="94"/>
      <c r="K228" s="94"/>
      <c r="L228" s="94"/>
      <c r="M228" s="94"/>
      <c r="N228" s="94"/>
      <c r="O228" s="94"/>
      <c r="P228" s="94"/>
      <c r="Q228" s="94"/>
      <c r="R228" s="94"/>
      <c r="S228" s="94"/>
      <c r="T228" s="121"/>
      <c r="W228" s="122"/>
      <c r="X228" s="122"/>
      <c r="Y228" s="122"/>
      <c r="Z228" s="122"/>
      <c r="AA228" s="122"/>
      <c r="AB228" s="122"/>
      <c r="AD228" s="122"/>
      <c r="AE228" s="122"/>
      <c r="AF228" s="122"/>
      <c r="AG228" s="122"/>
      <c r="AH228" s="122"/>
      <c r="AI228" s="122"/>
      <c r="AK228" s="96"/>
      <c r="AL228" s="96"/>
      <c r="AM228" s="96"/>
      <c r="AN228" s="96"/>
      <c r="AO228" s="96"/>
      <c r="AP228" s="96"/>
      <c r="AQ228" s="96"/>
      <c r="AR228" s="96"/>
      <c r="AS228" s="96"/>
      <c r="AT228" s="96"/>
      <c r="AU228" s="96"/>
      <c r="AV228" s="96"/>
      <c r="AW228" s="96"/>
      <c r="AX228" s="96"/>
      <c r="AY228" s="96"/>
      <c r="AZ228" s="96"/>
      <c r="BA228" s="96"/>
      <c r="BB228" s="96"/>
      <c r="BE228" s="122"/>
      <c r="BF228" s="122"/>
      <c r="BG228" s="122"/>
      <c r="BH228" s="122"/>
      <c r="BI228" s="122"/>
      <c r="BJ228" s="122"/>
      <c r="BL228" s="122"/>
      <c r="BM228" s="122"/>
      <c r="BN228" s="122"/>
      <c r="BO228" s="122"/>
      <c r="BP228" s="122"/>
      <c r="BQ228" s="122"/>
      <c r="BR228" s="122"/>
      <c r="BS228" s="156"/>
    </row>
    <row r="229" spans="1:71" hidden="1">
      <c r="B229" s="96" t="s">
        <v>349</v>
      </c>
      <c r="C229" s="96" t="s">
        <v>580</v>
      </c>
      <c r="D229" s="94"/>
      <c r="E229" s="94"/>
      <c r="F229" s="94"/>
      <c r="G229" s="94"/>
      <c r="H229" s="94"/>
      <c r="I229" s="94"/>
      <c r="J229" s="94"/>
      <c r="K229" s="94"/>
      <c r="L229" s="94"/>
      <c r="M229" s="94"/>
      <c r="N229" s="94"/>
      <c r="O229" s="94"/>
      <c r="P229" s="94"/>
      <c r="Q229" s="94"/>
      <c r="R229" s="94"/>
      <c r="S229" s="94"/>
      <c r="T229" s="121"/>
      <c r="W229" s="122"/>
      <c r="X229" s="122"/>
      <c r="Y229" s="122"/>
      <c r="Z229" s="122"/>
      <c r="AA229" s="122"/>
      <c r="AB229" s="122"/>
      <c r="AD229" s="122"/>
      <c r="AE229" s="122"/>
      <c r="AF229" s="122"/>
      <c r="AG229" s="122"/>
      <c r="AH229" s="122"/>
      <c r="AI229" s="122"/>
      <c r="AK229" s="96"/>
      <c r="AL229" s="96"/>
      <c r="AM229" s="96"/>
      <c r="AN229" s="96"/>
      <c r="AO229" s="96"/>
      <c r="AP229" s="96"/>
      <c r="AQ229" s="96"/>
      <c r="AR229" s="96"/>
      <c r="AS229" s="96"/>
      <c r="AT229" s="96"/>
      <c r="AU229" s="96"/>
      <c r="AV229" s="96"/>
      <c r="AW229" s="96"/>
      <c r="AX229" s="96"/>
      <c r="AY229" s="96"/>
      <c r="AZ229" s="96"/>
      <c r="BA229" s="96"/>
      <c r="BB229" s="96"/>
      <c r="BE229" s="122"/>
      <c r="BF229" s="122"/>
      <c r="BG229" s="122"/>
      <c r="BH229" s="122"/>
      <c r="BI229" s="122"/>
      <c r="BJ229" s="122"/>
      <c r="BL229" s="122"/>
      <c r="BM229" s="122"/>
      <c r="BN229" s="122"/>
      <c r="BO229" s="122"/>
      <c r="BP229" s="122"/>
      <c r="BQ229" s="122"/>
      <c r="BR229" s="122"/>
      <c r="BS229" s="156"/>
    </row>
    <row r="230" spans="1:71" hidden="1">
      <c r="C230" s="153"/>
      <c r="D230" s="153"/>
      <c r="E230" s="153"/>
      <c r="F230" s="153"/>
      <c r="G230" s="153"/>
      <c r="H230" s="153"/>
      <c r="I230" s="153"/>
      <c r="J230" s="153"/>
      <c r="K230" s="153"/>
      <c r="L230" s="153"/>
      <c r="M230" s="153"/>
      <c r="N230" s="153"/>
      <c r="O230" s="153"/>
      <c r="P230" s="153"/>
      <c r="Q230" s="153"/>
      <c r="R230" s="153"/>
      <c r="S230" s="765"/>
      <c r="T230" s="765"/>
      <c r="U230" s="153"/>
      <c r="V230" s="153"/>
      <c r="W230" s="932" t="s">
        <v>560</v>
      </c>
      <c r="X230" s="932"/>
      <c r="Y230" s="932"/>
      <c r="Z230" s="932"/>
      <c r="AA230" s="932"/>
      <c r="AB230" s="932"/>
      <c r="AC230" s="127"/>
      <c r="AD230" s="952" t="s">
        <v>561</v>
      </c>
      <c r="AE230" s="952"/>
      <c r="AF230" s="952"/>
      <c r="AG230" s="952"/>
      <c r="AH230" s="952"/>
      <c r="AI230" s="952"/>
      <c r="AK230" s="96"/>
      <c r="AL230" s="96"/>
      <c r="AM230" s="96"/>
      <c r="AN230" s="96"/>
      <c r="AO230" s="96"/>
      <c r="AP230" s="96"/>
      <c r="AQ230" s="96"/>
      <c r="AR230" s="96"/>
      <c r="AS230" s="96"/>
      <c r="AT230" s="96"/>
      <c r="AU230" s="96"/>
      <c r="AV230" s="96"/>
      <c r="AW230" s="96"/>
      <c r="AX230" s="96"/>
      <c r="AY230" s="96"/>
      <c r="AZ230" s="96"/>
      <c r="BA230" s="96"/>
      <c r="BB230" s="96"/>
      <c r="BE230" s="122"/>
      <c r="BF230" s="122"/>
      <c r="BG230" s="122"/>
      <c r="BH230" s="122"/>
      <c r="BI230" s="122"/>
      <c r="BJ230" s="122"/>
      <c r="BL230" s="122"/>
      <c r="BM230" s="122"/>
      <c r="BN230" s="122"/>
      <c r="BO230" s="122"/>
      <c r="BP230" s="122"/>
      <c r="BQ230" s="122"/>
      <c r="BR230" s="122"/>
      <c r="BS230" s="156"/>
    </row>
    <row r="231" spans="1:71" hidden="1">
      <c r="C231" s="153"/>
      <c r="D231" s="153"/>
      <c r="E231" s="153"/>
      <c r="F231" s="153"/>
      <c r="G231" s="153"/>
      <c r="H231" s="153"/>
      <c r="I231" s="153"/>
      <c r="J231" s="153"/>
      <c r="K231" s="153"/>
      <c r="L231" s="153"/>
      <c r="M231" s="153"/>
      <c r="N231" s="153"/>
      <c r="O231" s="153"/>
      <c r="P231" s="153"/>
      <c r="Q231" s="153"/>
      <c r="R231" s="153"/>
      <c r="S231" s="105"/>
      <c r="T231" s="105"/>
      <c r="U231" s="153"/>
      <c r="V231" s="153"/>
      <c r="W231" s="768" t="s">
        <v>341</v>
      </c>
      <c r="X231" s="769"/>
      <c r="Y231" s="769"/>
      <c r="Z231" s="769"/>
      <c r="AA231" s="769"/>
      <c r="AB231" s="769"/>
      <c r="AC231" s="127"/>
      <c r="AD231" s="770" t="s">
        <v>341</v>
      </c>
      <c r="AE231" s="769"/>
      <c r="AF231" s="769"/>
      <c r="AG231" s="769"/>
      <c r="AH231" s="769"/>
      <c r="AI231" s="769"/>
      <c r="AK231" s="96"/>
      <c r="AL231" s="96"/>
      <c r="AM231" s="96"/>
      <c r="AN231" s="96"/>
      <c r="AO231" s="96"/>
      <c r="AP231" s="96"/>
      <c r="AQ231" s="96"/>
      <c r="AR231" s="96"/>
      <c r="AS231" s="96"/>
      <c r="AT231" s="96"/>
      <c r="AU231" s="96"/>
      <c r="AV231" s="96"/>
      <c r="AW231" s="96"/>
      <c r="AX231" s="96"/>
      <c r="AY231" s="96"/>
      <c r="AZ231" s="96"/>
      <c r="BA231" s="96"/>
      <c r="BB231" s="96"/>
      <c r="BE231" s="122"/>
      <c r="BF231" s="122"/>
      <c r="BG231" s="122"/>
      <c r="BH231" s="122"/>
      <c r="BI231" s="122"/>
      <c r="BJ231" s="122"/>
      <c r="BL231" s="122"/>
      <c r="BM231" s="122"/>
      <c r="BN231" s="122"/>
      <c r="BO231" s="122"/>
      <c r="BP231" s="122"/>
      <c r="BQ231" s="122"/>
      <c r="BR231" s="122"/>
      <c r="BS231" s="156"/>
    </row>
    <row r="232" spans="1:71" hidden="1">
      <c r="C232" s="33" t="s">
        <v>581</v>
      </c>
      <c r="D232" s="96"/>
      <c r="E232" s="96"/>
      <c r="F232" s="96"/>
      <c r="G232" s="96"/>
      <c r="H232" s="96"/>
      <c r="I232" s="96"/>
      <c r="J232" s="96"/>
      <c r="K232" s="96"/>
      <c r="L232" s="96"/>
      <c r="M232" s="96"/>
      <c r="N232" s="96"/>
      <c r="O232" s="96"/>
      <c r="P232" s="96"/>
      <c r="Q232" s="96"/>
      <c r="R232" s="96"/>
      <c r="S232" s="134"/>
      <c r="T232" s="134"/>
      <c r="W232" s="793"/>
      <c r="X232" s="793"/>
      <c r="Y232" s="793"/>
      <c r="Z232" s="793"/>
      <c r="AA232" s="793"/>
      <c r="AB232" s="793"/>
      <c r="AD232" s="793"/>
      <c r="AE232" s="793"/>
      <c r="AF232" s="793"/>
      <c r="AG232" s="793"/>
      <c r="AH232" s="793"/>
      <c r="AI232" s="793"/>
      <c r="AK232" s="96"/>
      <c r="AL232" s="96"/>
      <c r="AM232" s="96"/>
      <c r="AN232" s="96"/>
      <c r="AO232" s="96"/>
      <c r="AP232" s="96"/>
      <c r="AQ232" s="96"/>
      <c r="AR232" s="96"/>
      <c r="AS232" s="96"/>
      <c r="AT232" s="96"/>
      <c r="AU232" s="96"/>
      <c r="AV232" s="96"/>
      <c r="AW232" s="96"/>
      <c r="AX232" s="96"/>
      <c r="AY232" s="96"/>
      <c r="AZ232" s="96"/>
      <c r="BA232" s="96"/>
      <c r="BB232" s="96"/>
      <c r="BE232" s="122"/>
      <c r="BF232" s="122"/>
      <c r="BG232" s="122"/>
      <c r="BH232" s="122"/>
      <c r="BI232" s="122"/>
      <c r="BJ232" s="122"/>
      <c r="BL232" s="122"/>
      <c r="BM232" s="122"/>
      <c r="BN232" s="122"/>
      <c r="BO232" s="122"/>
      <c r="BP232" s="122"/>
      <c r="BQ232" s="122"/>
      <c r="BR232" s="122"/>
      <c r="BS232" s="156"/>
    </row>
    <row r="233" spans="1:71" hidden="1">
      <c r="C233" s="108" t="s">
        <v>582</v>
      </c>
      <c r="D233" s="96"/>
      <c r="E233" s="96"/>
      <c r="F233" s="96"/>
      <c r="G233" s="96"/>
      <c r="H233" s="96"/>
      <c r="I233" s="96"/>
      <c r="J233" s="96"/>
      <c r="K233" s="96"/>
      <c r="L233" s="96"/>
      <c r="M233" s="96"/>
      <c r="N233" s="96"/>
      <c r="O233" s="96"/>
      <c r="P233" s="96"/>
      <c r="Q233" s="96"/>
      <c r="R233" s="96"/>
      <c r="S233" s="100"/>
      <c r="T233" s="100"/>
      <c r="W233" s="772"/>
      <c r="X233" s="772"/>
      <c r="Y233" s="772"/>
      <c r="Z233" s="772"/>
      <c r="AA233" s="772"/>
      <c r="AB233" s="772"/>
      <c r="AD233" s="772"/>
      <c r="AE233" s="772"/>
      <c r="AF233" s="772"/>
      <c r="AG233" s="772"/>
      <c r="AH233" s="772"/>
      <c r="AI233" s="772"/>
      <c r="AK233" s="96"/>
      <c r="AL233" s="96"/>
      <c r="AM233" s="96"/>
      <c r="AN233" s="96"/>
      <c r="AO233" s="96"/>
      <c r="AP233" s="96"/>
      <c r="AQ233" s="96"/>
      <c r="AR233" s="96"/>
      <c r="AS233" s="96"/>
      <c r="AT233" s="96"/>
      <c r="AU233" s="96"/>
      <c r="AV233" s="96"/>
      <c r="AW233" s="96"/>
      <c r="AX233" s="96"/>
      <c r="AY233" s="96"/>
      <c r="AZ233" s="96"/>
      <c r="BA233" s="96"/>
      <c r="BB233" s="96"/>
      <c r="BE233" s="122"/>
      <c r="BF233" s="122"/>
      <c r="BG233" s="122"/>
      <c r="BH233" s="122"/>
      <c r="BI233" s="122"/>
      <c r="BJ233" s="122"/>
      <c r="BL233" s="122"/>
      <c r="BM233" s="122"/>
      <c r="BN233" s="122"/>
      <c r="BO233" s="122"/>
      <c r="BP233" s="122"/>
      <c r="BQ233" s="122"/>
      <c r="BR233" s="122"/>
      <c r="BS233" s="156"/>
    </row>
    <row r="234" spans="1:71" hidden="1">
      <c r="C234" s="98" t="s">
        <v>581</v>
      </c>
      <c r="S234" s="100"/>
      <c r="T234" s="100"/>
      <c r="W234" s="787">
        <v>0</v>
      </c>
      <c r="X234" s="787"/>
      <c r="Y234" s="787"/>
      <c r="Z234" s="787"/>
      <c r="AA234" s="787"/>
      <c r="AB234" s="787"/>
      <c r="AD234" s="772"/>
      <c r="AE234" s="772"/>
      <c r="AF234" s="772"/>
      <c r="AG234" s="772"/>
      <c r="AH234" s="772"/>
      <c r="AI234" s="772"/>
      <c r="AK234" s="96"/>
      <c r="AL234" s="96"/>
      <c r="AM234" s="96"/>
      <c r="AN234" s="96"/>
      <c r="AO234" s="96"/>
      <c r="AP234" s="96"/>
      <c r="AQ234" s="96"/>
      <c r="AR234" s="96"/>
      <c r="AS234" s="96"/>
      <c r="AT234" s="96"/>
      <c r="AU234" s="96"/>
      <c r="AV234" s="96"/>
      <c r="AW234" s="96"/>
      <c r="AX234" s="96"/>
      <c r="AY234" s="96"/>
      <c r="AZ234" s="96"/>
      <c r="BA234" s="96"/>
      <c r="BB234" s="96"/>
      <c r="BE234" s="122"/>
      <c r="BF234" s="122"/>
      <c r="BG234" s="122"/>
      <c r="BH234" s="122"/>
      <c r="BI234" s="122"/>
      <c r="BJ234" s="122"/>
      <c r="BL234" s="122"/>
      <c r="BM234" s="122"/>
      <c r="BN234" s="122"/>
      <c r="BO234" s="122"/>
      <c r="BP234" s="122"/>
      <c r="BQ234" s="122"/>
      <c r="BR234" s="122"/>
      <c r="BS234" s="156"/>
    </row>
    <row r="235" spans="1:71" hidden="1">
      <c r="C235" s="98" t="s">
        <v>583</v>
      </c>
      <c r="S235" s="134"/>
      <c r="T235" s="134"/>
      <c r="W235" s="788"/>
      <c r="X235" s="788"/>
      <c r="Y235" s="788"/>
      <c r="Z235" s="788"/>
      <c r="AA235" s="788"/>
      <c r="AB235" s="788"/>
      <c r="AC235" s="301"/>
      <c r="AD235" s="788"/>
      <c r="AE235" s="788"/>
      <c r="AF235" s="788"/>
      <c r="AG235" s="788"/>
      <c r="AH235" s="788"/>
      <c r="AI235" s="788"/>
      <c r="AK235" s="96"/>
      <c r="AL235" s="96"/>
      <c r="AM235" s="96"/>
      <c r="AN235" s="96"/>
      <c r="AO235" s="96"/>
      <c r="AP235" s="96"/>
      <c r="AQ235" s="96"/>
      <c r="AR235" s="96"/>
      <c r="AS235" s="96"/>
      <c r="AT235" s="96"/>
      <c r="AU235" s="96"/>
      <c r="AV235" s="96"/>
      <c r="AW235" s="96"/>
      <c r="AX235" s="96"/>
      <c r="AY235" s="96"/>
      <c r="AZ235" s="96"/>
      <c r="BA235" s="96"/>
      <c r="BB235" s="96"/>
      <c r="BE235" s="122"/>
      <c r="BF235" s="122"/>
      <c r="BG235" s="122"/>
      <c r="BH235" s="122"/>
      <c r="BI235" s="122"/>
      <c r="BJ235" s="122"/>
      <c r="BL235" s="122"/>
      <c r="BM235" s="122"/>
      <c r="BN235" s="122"/>
      <c r="BO235" s="122"/>
      <c r="BP235" s="122"/>
      <c r="BQ235" s="122"/>
      <c r="BR235" s="122"/>
      <c r="BS235" s="156"/>
    </row>
    <row r="236" spans="1:71" hidden="1">
      <c r="C236" s="98" t="s">
        <v>581</v>
      </c>
      <c r="S236" s="100"/>
      <c r="T236" s="100"/>
      <c r="W236" s="787">
        <v>0</v>
      </c>
      <c r="X236" s="787"/>
      <c r="Y236" s="787"/>
      <c r="Z236" s="787"/>
      <c r="AA236" s="787"/>
      <c r="AB236" s="787"/>
      <c r="AC236" s="155"/>
      <c r="AD236" s="787">
        <v>0</v>
      </c>
      <c r="AE236" s="787"/>
      <c r="AF236" s="787"/>
      <c r="AG236" s="787"/>
      <c r="AH236" s="787"/>
      <c r="AI236" s="787"/>
      <c r="AK236" s="96"/>
      <c r="AL236" s="96"/>
      <c r="AM236" s="96"/>
      <c r="AN236" s="96"/>
      <c r="AO236" s="96"/>
      <c r="AP236" s="96"/>
      <c r="AQ236" s="96"/>
      <c r="AR236" s="96"/>
      <c r="AS236" s="96"/>
      <c r="AT236" s="96"/>
      <c r="AU236" s="96"/>
      <c r="AV236" s="96"/>
      <c r="AW236" s="96"/>
      <c r="AX236" s="96"/>
      <c r="AY236" s="96"/>
      <c r="AZ236" s="96"/>
      <c r="BA236" s="96"/>
      <c r="BB236" s="96"/>
      <c r="BE236" s="122"/>
      <c r="BF236" s="122"/>
      <c r="BG236" s="122"/>
      <c r="BH236" s="122"/>
      <c r="BI236" s="122"/>
      <c r="BJ236" s="122"/>
      <c r="BL236" s="122"/>
      <c r="BM236" s="122"/>
      <c r="BN236" s="122"/>
      <c r="BO236" s="122"/>
      <c r="BP236" s="122"/>
      <c r="BQ236" s="122"/>
      <c r="BR236" s="122"/>
      <c r="BS236" s="156"/>
    </row>
    <row r="237" spans="1:71" hidden="1">
      <c r="C237" s="98" t="s">
        <v>584</v>
      </c>
      <c r="S237" s="100"/>
      <c r="T237" s="100"/>
      <c r="W237" s="787">
        <v>0</v>
      </c>
      <c r="X237" s="787"/>
      <c r="Y237" s="787"/>
      <c r="Z237" s="787"/>
      <c r="AA237" s="787"/>
      <c r="AB237" s="787"/>
      <c r="AC237" s="155"/>
      <c r="AD237" s="787">
        <v>0</v>
      </c>
      <c r="AE237" s="787"/>
      <c r="AF237" s="787"/>
      <c r="AG237" s="787"/>
      <c r="AH237" s="787"/>
      <c r="AI237" s="787"/>
      <c r="AK237" s="96"/>
      <c r="AL237" s="96"/>
      <c r="AM237" s="96"/>
      <c r="AN237" s="96"/>
      <c r="AO237" s="96"/>
      <c r="AP237" s="96"/>
      <c r="AQ237" s="96"/>
      <c r="AR237" s="96"/>
      <c r="AS237" s="96"/>
      <c r="AT237" s="96"/>
      <c r="AU237" s="96"/>
      <c r="AV237" s="96"/>
      <c r="AW237" s="96"/>
      <c r="AX237" s="96"/>
      <c r="AY237" s="96"/>
      <c r="AZ237" s="96"/>
      <c r="BA237" s="96"/>
      <c r="BB237" s="96"/>
      <c r="BE237" s="122"/>
      <c r="BF237" s="122"/>
      <c r="BG237" s="122"/>
      <c r="BH237" s="122"/>
      <c r="BI237" s="122"/>
      <c r="BJ237" s="122"/>
      <c r="BL237" s="122"/>
      <c r="BM237" s="122"/>
      <c r="BN237" s="122"/>
      <c r="BO237" s="122"/>
      <c r="BP237" s="122"/>
      <c r="BQ237" s="122"/>
      <c r="BR237" s="122"/>
      <c r="BS237" s="156"/>
    </row>
    <row r="238" spans="1:71" hidden="1">
      <c r="C238" s="98" t="s">
        <v>585</v>
      </c>
      <c r="S238" s="100"/>
      <c r="T238" s="100"/>
      <c r="W238" s="787">
        <v>0</v>
      </c>
      <c r="X238" s="787"/>
      <c r="Y238" s="787"/>
      <c r="Z238" s="787"/>
      <c r="AA238" s="787"/>
      <c r="AB238" s="787"/>
      <c r="AC238" s="155"/>
      <c r="AD238" s="787">
        <v>0</v>
      </c>
      <c r="AE238" s="787"/>
      <c r="AF238" s="787"/>
      <c r="AG238" s="787"/>
      <c r="AH238" s="787"/>
      <c r="AI238" s="787"/>
      <c r="AK238" s="96"/>
      <c r="AL238" s="96"/>
      <c r="AM238" s="96"/>
      <c r="AN238" s="96"/>
      <c r="AO238" s="96"/>
      <c r="AP238" s="96"/>
      <c r="AQ238" s="96"/>
      <c r="AR238" s="96"/>
      <c r="AS238" s="96"/>
      <c r="AT238" s="96"/>
      <c r="AU238" s="96"/>
      <c r="AV238" s="96"/>
      <c r="AW238" s="96"/>
      <c r="AX238" s="96"/>
      <c r="AY238" s="96"/>
      <c r="AZ238" s="96"/>
      <c r="BA238" s="96"/>
      <c r="BB238" s="96"/>
      <c r="BE238" s="122"/>
      <c r="BF238" s="122"/>
      <c r="BG238" s="122"/>
      <c r="BH238" s="122"/>
      <c r="BI238" s="122"/>
      <c r="BJ238" s="122"/>
      <c r="BL238" s="122"/>
      <c r="BM238" s="122"/>
      <c r="BN238" s="122"/>
      <c r="BO238" s="122"/>
      <c r="BP238" s="122"/>
      <c r="BQ238" s="122"/>
      <c r="BR238" s="122"/>
      <c r="BS238" s="156"/>
    </row>
    <row r="239" spans="1:71" hidden="1">
      <c r="C239" s="98" t="s">
        <v>586</v>
      </c>
      <c r="S239" s="100"/>
      <c r="T239" s="100"/>
      <c r="W239" s="789">
        <v>0</v>
      </c>
      <c r="X239" s="789"/>
      <c r="Y239" s="789"/>
      <c r="Z239" s="789"/>
      <c r="AA239" s="789"/>
      <c r="AB239" s="789"/>
      <c r="AC239" s="155"/>
      <c r="AD239" s="789">
        <v>0</v>
      </c>
      <c r="AE239" s="789"/>
      <c r="AF239" s="789"/>
      <c r="AG239" s="789"/>
      <c r="AH239" s="789"/>
      <c r="AI239" s="789"/>
      <c r="AK239" s="96"/>
      <c r="AL239" s="96"/>
      <c r="AM239" s="96"/>
      <c r="AN239" s="96"/>
      <c r="AO239" s="96"/>
      <c r="AP239" s="96"/>
      <c r="AQ239" s="96"/>
      <c r="AR239" s="96"/>
      <c r="AS239" s="96"/>
      <c r="AT239" s="96"/>
      <c r="AU239" s="96"/>
      <c r="AV239" s="96"/>
      <c r="AW239" s="96"/>
      <c r="AX239" s="96"/>
      <c r="AY239" s="96"/>
      <c r="AZ239" s="96"/>
      <c r="BA239" s="96"/>
      <c r="BB239" s="96"/>
      <c r="BE239" s="122"/>
      <c r="BF239" s="122"/>
      <c r="BG239" s="122"/>
      <c r="BH239" s="122"/>
      <c r="BI239" s="122"/>
      <c r="BJ239" s="122"/>
      <c r="BL239" s="122"/>
      <c r="BM239" s="122"/>
      <c r="BN239" s="122"/>
      <c r="BO239" s="122"/>
      <c r="BP239" s="122"/>
      <c r="BQ239" s="122"/>
      <c r="BR239" s="122"/>
      <c r="BS239" s="156"/>
    </row>
    <row r="240" spans="1:71" ht="15.75" hidden="1" thickBot="1">
      <c r="C240" s="762" t="s">
        <v>587</v>
      </c>
      <c r="D240" s="762"/>
      <c r="E240" s="762"/>
      <c r="F240" s="762"/>
      <c r="G240" s="762"/>
      <c r="H240" s="762"/>
      <c r="I240" s="762"/>
      <c r="J240" s="762"/>
      <c r="K240" s="762"/>
      <c r="L240" s="762"/>
      <c r="M240" s="762"/>
      <c r="N240" s="762"/>
      <c r="O240" s="762"/>
      <c r="P240" s="762"/>
      <c r="Q240" s="762"/>
      <c r="R240" s="762"/>
      <c r="S240" s="762"/>
      <c r="T240" s="121"/>
      <c r="W240" s="764">
        <v>0</v>
      </c>
      <c r="X240" s="764"/>
      <c r="Y240" s="764"/>
      <c r="Z240" s="764"/>
      <c r="AA240" s="764"/>
      <c r="AB240" s="764"/>
      <c r="AD240" s="764">
        <v>0</v>
      </c>
      <c r="AE240" s="764"/>
      <c r="AF240" s="764"/>
      <c r="AG240" s="764"/>
      <c r="AH240" s="764"/>
      <c r="AI240" s="764"/>
      <c r="AK240" s="96"/>
      <c r="AL240" s="96"/>
      <c r="AM240" s="96"/>
      <c r="AN240" s="96"/>
      <c r="AO240" s="96"/>
      <c r="AP240" s="96"/>
      <c r="AQ240" s="96"/>
      <c r="AR240" s="96"/>
      <c r="AS240" s="96"/>
      <c r="AT240" s="96"/>
      <c r="AU240" s="96"/>
      <c r="AV240" s="96"/>
      <c r="AW240" s="96"/>
      <c r="AX240" s="96"/>
      <c r="AY240" s="96"/>
      <c r="AZ240" s="96"/>
      <c r="BA240" s="96"/>
      <c r="BB240" s="96"/>
      <c r="BE240" s="122"/>
      <c r="BF240" s="122"/>
      <c r="BG240" s="122"/>
      <c r="BH240" s="122"/>
      <c r="BI240" s="122"/>
      <c r="BJ240" s="122"/>
      <c r="BL240" s="122"/>
      <c r="BM240" s="122"/>
      <c r="BN240" s="122"/>
      <c r="BO240" s="122"/>
      <c r="BP240" s="122"/>
      <c r="BQ240" s="122"/>
      <c r="BR240" s="122"/>
      <c r="BS240" s="156"/>
    </row>
    <row r="241" spans="1:92" ht="15.75" hidden="1" thickTop="1">
      <c r="C241" s="94"/>
      <c r="D241" s="94"/>
      <c r="E241" s="94"/>
      <c r="F241" s="94"/>
      <c r="G241" s="94"/>
      <c r="H241" s="94"/>
      <c r="I241" s="94"/>
      <c r="J241" s="94"/>
      <c r="K241" s="94"/>
      <c r="L241" s="94"/>
      <c r="M241" s="94"/>
      <c r="N241" s="94"/>
      <c r="O241" s="94"/>
      <c r="P241" s="94"/>
      <c r="Q241" s="94"/>
      <c r="R241" s="94"/>
      <c r="S241" s="94"/>
      <c r="T241" s="121"/>
      <c r="W241" s="122"/>
      <c r="X241" s="122"/>
      <c r="Y241" s="122"/>
      <c r="Z241" s="122"/>
      <c r="AA241" s="122"/>
      <c r="AB241" s="122"/>
      <c r="AD241" s="122"/>
      <c r="AE241" s="122"/>
      <c r="AF241" s="122"/>
      <c r="AG241" s="122"/>
      <c r="AH241" s="122"/>
      <c r="AI241" s="122"/>
      <c r="AK241" s="96"/>
      <c r="AL241" s="96"/>
      <c r="AM241" s="96"/>
      <c r="AN241" s="96"/>
      <c r="AO241" s="96"/>
      <c r="AP241" s="96"/>
      <c r="AQ241" s="96"/>
      <c r="AR241" s="96"/>
      <c r="AS241" s="96"/>
      <c r="AT241" s="96"/>
      <c r="AU241" s="96"/>
      <c r="AV241" s="96"/>
      <c r="AW241" s="96"/>
      <c r="AX241" s="96"/>
      <c r="AY241" s="96"/>
      <c r="AZ241" s="96"/>
      <c r="BA241" s="96"/>
      <c r="BB241" s="96"/>
      <c r="BE241" s="122"/>
      <c r="BF241" s="122"/>
      <c r="BG241" s="122"/>
      <c r="BH241" s="122"/>
      <c r="BI241" s="122"/>
      <c r="BJ241" s="122"/>
      <c r="BL241" s="122"/>
      <c r="BM241" s="122"/>
      <c r="BN241" s="122"/>
      <c r="BO241" s="122"/>
      <c r="BP241" s="122"/>
      <c r="BQ241" s="122"/>
      <c r="BR241" s="122"/>
      <c r="BS241" s="156"/>
    </row>
    <row r="242" spans="1:92" hidden="1">
      <c r="B242" s="96" t="s">
        <v>350</v>
      </c>
      <c r="C242" s="96" t="s">
        <v>588</v>
      </c>
      <c r="D242" s="94"/>
      <c r="E242" s="94"/>
      <c r="F242" s="94"/>
      <c r="G242" s="94"/>
      <c r="H242" s="94"/>
      <c r="I242" s="94"/>
      <c r="J242" s="94"/>
      <c r="K242" s="94"/>
      <c r="L242" s="94"/>
      <c r="M242" s="94"/>
      <c r="N242" s="94"/>
      <c r="O242" s="94"/>
      <c r="P242" s="94"/>
      <c r="Q242" s="94"/>
      <c r="R242" s="94"/>
      <c r="S242" s="94"/>
      <c r="T242" s="121"/>
      <c r="W242" s="122"/>
      <c r="X242" s="122"/>
      <c r="Y242" s="122"/>
      <c r="Z242" s="122"/>
      <c r="AA242" s="122"/>
      <c r="AB242" s="122"/>
      <c r="AD242" s="122"/>
      <c r="AE242" s="122"/>
      <c r="AF242" s="122"/>
      <c r="AG242" s="122"/>
      <c r="AH242" s="122"/>
      <c r="AI242" s="122"/>
      <c r="AK242" s="96"/>
      <c r="AL242" s="96"/>
      <c r="AM242" s="96"/>
      <c r="AN242" s="96"/>
      <c r="AO242" s="96"/>
      <c r="AP242" s="96"/>
      <c r="AQ242" s="96"/>
      <c r="AR242" s="96"/>
      <c r="AS242" s="96"/>
      <c r="AT242" s="96"/>
      <c r="AU242" s="96"/>
      <c r="AV242" s="96"/>
      <c r="AW242" s="96"/>
      <c r="AX242" s="96"/>
      <c r="AY242" s="96"/>
      <c r="AZ242" s="96"/>
      <c r="BA242" s="96"/>
      <c r="BB242" s="96"/>
      <c r="BE242" s="122"/>
      <c r="BF242" s="122"/>
      <c r="BG242" s="122"/>
      <c r="BH242" s="122"/>
      <c r="BI242" s="122"/>
      <c r="BJ242" s="122"/>
      <c r="BL242" s="122"/>
      <c r="BM242" s="122"/>
      <c r="BN242" s="122"/>
      <c r="BO242" s="122"/>
      <c r="BP242" s="122"/>
      <c r="BQ242" s="122"/>
      <c r="BR242" s="122"/>
      <c r="BS242" s="156"/>
    </row>
    <row r="243" spans="1:92" hidden="1">
      <c r="C243" s="153"/>
      <c r="D243" s="153"/>
      <c r="E243" s="153"/>
      <c r="F243" s="153"/>
      <c r="G243" s="153"/>
      <c r="H243" s="153"/>
      <c r="I243" s="153"/>
      <c r="J243" s="153"/>
      <c r="K243" s="153"/>
      <c r="L243" s="153"/>
      <c r="M243" s="153"/>
      <c r="N243" s="153"/>
      <c r="O243" s="153"/>
      <c r="P243" s="153"/>
      <c r="Q243" s="153"/>
      <c r="R243" s="153"/>
      <c r="S243" s="765"/>
      <c r="T243" s="765"/>
      <c r="U243" s="153"/>
      <c r="V243" s="153"/>
      <c r="W243" s="932" t="s">
        <v>560</v>
      </c>
      <c r="X243" s="932"/>
      <c r="Y243" s="932"/>
      <c r="Z243" s="932"/>
      <c r="AA243" s="932"/>
      <c r="AB243" s="932"/>
      <c r="AC243" s="127"/>
      <c r="AD243" s="952" t="s">
        <v>561</v>
      </c>
      <c r="AE243" s="952"/>
      <c r="AF243" s="952"/>
      <c r="AG243" s="952"/>
      <c r="AH243" s="952"/>
      <c r="AI243" s="952"/>
      <c r="AK243" s="96"/>
      <c r="AL243" s="96"/>
      <c r="AM243" s="96"/>
      <c r="AN243" s="96"/>
      <c r="AO243" s="96"/>
      <c r="AP243" s="96"/>
      <c r="AQ243" s="96"/>
      <c r="AR243" s="96"/>
      <c r="AS243" s="96"/>
      <c r="AT243" s="96"/>
      <c r="AU243" s="96"/>
      <c r="AV243" s="96"/>
      <c r="AW243" s="96"/>
      <c r="AX243" s="96"/>
      <c r="AY243" s="96"/>
      <c r="AZ243" s="96"/>
      <c r="BA243" s="96"/>
      <c r="BB243" s="96"/>
      <c r="BE243" s="122"/>
      <c r="BF243" s="122"/>
      <c r="BG243" s="122"/>
      <c r="BH243" s="122"/>
      <c r="BI243" s="122"/>
      <c r="BJ243" s="122"/>
      <c r="BL243" s="122"/>
      <c r="BM243" s="122"/>
      <c r="BN243" s="122"/>
      <c r="BO243" s="122"/>
      <c r="BP243" s="122"/>
      <c r="BQ243" s="122"/>
      <c r="BR243" s="122"/>
      <c r="BS243" s="156"/>
    </row>
    <row r="244" spans="1:92" hidden="1">
      <c r="C244" s="153"/>
      <c r="D244" s="153"/>
      <c r="E244" s="153"/>
      <c r="F244" s="153"/>
      <c r="G244" s="153"/>
      <c r="H244" s="153"/>
      <c r="I244" s="153"/>
      <c r="J244" s="153"/>
      <c r="K244" s="153"/>
      <c r="L244" s="153"/>
      <c r="M244" s="153"/>
      <c r="N244" s="153"/>
      <c r="O244" s="153"/>
      <c r="P244" s="153"/>
      <c r="Q244" s="153"/>
      <c r="R244" s="153"/>
      <c r="S244" s="105"/>
      <c r="T244" s="105"/>
      <c r="U244" s="153"/>
      <c r="V244" s="153"/>
      <c r="W244" s="768" t="s">
        <v>341</v>
      </c>
      <c r="X244" s="769"/>
      <c r="Y244" s="769"/>
      <c r="Z244" s="769"/>
      <c r="AA244" s="769"/>
      <c r="AB244" s="769"/>
      <c r="AC244" s="127"/>
      <c r="AD244" s="770" t="s">
        <v>341</v>
      </c>
      <c r="AE244" s="769"/>
      <c r="AF244" s="769"/>
      <c r="AG244" s="769"/>
      <c r="AH244" s="769"/>
      <c r="AI244" s="769"/>
      <c r="AK244" s="96"/>
      <c r="AL244" s="96"/>
      <c r="AM244" s="96"/>
      <c r="AN244" s="96"/>
      <c r="AO244" s="96"/>
      <c r="AP244" s="96"/>
      <c r="AQ244" s="96"/>
      <c r="AR244" s="96"/>
      <c r="AS244" s="96"/>
      <c r="AT244" s="96"/>
      <c r="AU244" s="96"/>
      <c r="AV244" s="96"/>
      <c r="AW244" s="96"/>
      <c r="AX244" s="96"/>
      <c r="AY244" s="96"/>
      <c r="AZ244" s="96"/>
      <c r="BA244" s="96"/>
      <c r="BB244" s="96"/>
      <c r="BE244" s="122"/>
      <c r="BF244" s="122"/>
      <c r="BG244" s="122"/>
      <c r="BH244" s="122"/>
      <c r="BI244" s="122"/>
      <c r="BJ244" s="122"/>
      <c r="BL244" s="122"/>
      <c r="BM244" s="122"/>
      <c r="BN244" s="122"/>
      <c r="BO244" s="122"/>
      <c r="BP244" s="122"/>
      <c r="BQ244" s="122"/>
      <c r="BR244" s="122"/>
      <c r="BS244" s="156"/>
    </row>
    <row r="245" spans="1:92" hidden="1">
      <c r="C245" s="33" t="s">
        <v>589</v>
      </c>
      <c r="D245" s="96"/>
      <c r="E245" s="96"/>
      <c r="F245" s="96"/>
      <c r="G245" s="96"/>
      <c r="H245" s="96"/>
      <c r="I245" s="96"/>
      <c r="J245" s="96"/>
      <c r="K245" s="96"/>
      <c r="L245" s="96"/>
      <c r="M245" s="96"/>
      <c r="N245" s="96"/>
      <c r="O245" s="96"/>
      <c r="P245" s="96"/>
      <c r="Q245" s="96"/>
      <c r="R245" s="96"/>
      <c r="S245" s="134"/>
      <c r="T245" s="134"/>
      <c r="W245" s="793"/>
      <c r="X245" s="793"/>
      <c r="Y245" s="793"/>
      <c r="Z245" s="793"/>
      <c r="AA245" s="793"/>
      <c r="AB245" s="793"/>
      <c r="AD245" s="793"/>
      <c r="AE245" s="793"/>
      <c r="AF245" s="793"/>
      <c r="AG245" s="793"/>
      <c r="AH245" s="793"/>
      <c r="AI245" s="793"/>
      <c r="AK245" s="96"/>
      <c r="AL245" s="96"/>
      <c r="AM245" s="96"/>
      <c r="AN245" s="96"/>
      <c r="AO245" s="96"/>
      <c r="AP245" s="96"/>
      <c r="AQ245" s="96"/>
      <c r="AR245" s="96"/>
      <c r="AS245" s="96"/>
      <c r="AT245" s="96"/>
      <c r="AU245" s="96"/>
      <c r="AV245" s="96"/>
      <c r="AW245" s="96"/>
      <c r="AX245" s="96"/>
      <c r="AY245" s="96"/>
      <c r="AZ245" s="96"/>
      <c r="BA245" s="96"/>
      <c r="BB245" s="96"/>
      <c r="BE245" s="122"/>
      <c r="BF245" s="122"/>
      <c r="BG245" s="122"/>
      <c r="BH245" s="122"/>
      <c r="BI245" s="122"/>
      <c r="BJ245" s="122"/>
      <c r="BL245" s="122"/>
      <c r="BM245" s="122"/>
      <c r="BN245" s="122"/>
      <c r="BO245" s="122"/>
      <c r="BP245" s="122"/>
      <c r="BQ245" s="122"/>
      <c r="BR245" s="122"/>
      <c r="BS245" s="156"/>
    </row>
    <row r="246" spans="1:92" hidden="1">
      <c r="C246" s="108" t="s">
        <v>590</v>
      </c>
      <c r="D246" s="96"/>
      <c r="E246" s="96"/>
      <c r="F246" s="96"/>
      <c r="G246" s="96"/>
      <c r="H246" s="96"/>
      <c r="I246" s="96"/>
      <c r="J246" s="96"/>
      <c r="K246" s="96"/>
      <c r="L246" s="96"/>
      <c r="M246" s="96"/>
      <c r="N246" s="96"/>
      <c r="O246" s="96"/>
      <c r="P246" s="96"/>
      <c r="Q246" s="96"/>
      <c r="R246" s="96"/>
      <c r="S246" s="100"/>
      <c r="T246" s="100"/>
      <c r="W246" s="772"/>
      <c r="X246" s="772"/>
      <c r="Y246" s="772"/>
      <c r="Z246" s="772"/>
      <c r="AA246" s="772"/>
      <c r="AB246" s="772"/>
      <c r="AD246" s="772"/>
      <c r="AE246" s="772"/>
      <c r="AF246" s="772"/>
      <c r="AG246" s="772"/>
      <c r="AH246" s="772"/>
      <c r="AI246" s="772"/>
      <c r="AK246" s="96"/>
      <c r="AL246" s="96"/>
      <c r="AM246" s="96"/>
      <c r="AN246" s="96"/>
      <c r="AO246" s="96"/>
      <c r="AP246" s="96"/>
      <c r="AQ246" s="96"/>
      <c r="AR246" s="96"/>
      <c r="AS246" s="96"/>
      <c r="AT246" s="96"/>
      <c r="AU246" s="96"/>
      <c r="AV246" s="96"/>
      <c r="AW246" s="96"/>
      <c r="AX246" s="96"/>
      <c r="AY246" s="96"/>
      <c r="AZ246" s="96"/>
      <c r="BA246" s="96"/>
      <c r="BB246" s="96"/>
      <c r="BE246" s="122"/>
      <c r="BF246" s="122"/>
      <c r="BG246" s="122"/>
      <c r="BH246" s="122"/>
      <c r="BI246" s="122"/>
      <c r="BJ246" s="122"/>
      <c r="BL246" s="122"/>
      <c r="BM246" s="122"/>
      <c r="BN246" s="122"/>
      <c r="BO246" s="122"/>
      <c r="BP246" s="122"/>
      <c r="BQ246" s="122"/>
      <c r="BR246" s="122"/>
      <c r="BS246" s="156"/>
    </row>
    <row r="247" spans="1:92" hidden="1">
      <c r="C247" s="98" t="s">
        <v>591</v>
      </c>
      <c r="S247" s="100"/>
      <c r="T247" s="100"/>
      <c r="W247" s="787"/>
      <c r="X247" s="787"/>
      <c r="Y247" s="787"/>
      <c r="Z247" s="787"/>
      <c r="AA247" s="787"/>
      <c r="AB247" s="787"/>
      <c r="AD247" s="772"/>
      <c r="AE247" s="772"/>
      <c r="AF247" s="772"/>
      <c r="AG247" s="772"/>
      <c r="AH247" s="772"/>
      <c r="AI247" s="772"/>
      <c r="AK247" s="96"/>
      <c r="AL247" s="96"/>
      <c r="AM247" s="96"/>
      <c r="AN247" s="96"/>
      <c r="AO247" s="96"/>
      <c r="AP247" s="96"/>
      <c r="AQ247" s="96"/>
      <c r="AR247" s="96"/>
      <c r="AS247" s="96"/>
      <c r="AT247" s="96"/>
      <c r="AU247" s="96"/>
      <c r="AV247" s="96"/>
      <c r="AW247" s="96"/>
      <c r="AX247" s="96"/>
      <c r="AY247" s="96"/>
      <c r="AZ247" s="96"/>
      <c r="BA247" s="96"/>
      <c r="BB247" s="96"/>
      <c r="BE247" s="122"/>
      <c r="BF247" s="122"/>
      <c r="BG247" s="122"/>
      <c r="BH247" s="122"/>
      <c r="BI247" s="122"/>
      <c r="BJ247" s="122"/>
      <c r="BL247" s="122"/>
      <c r="BM247" s="122"/>
      <c r="BN247" s="122"/>
      <c r="BO247" s="122"/>
      <c r="BP247" s="122"/>
      <c r="BQ247" s="122"/>
      <c r="BR247" s="122"/>
      <c r="BS247" s="156"/>
    </row>
    <row r="248" spans="1:92" hidden="1">
      <c r="C248" s="98" t="s">
        <v>586</v>
      </c>
      <c r="S248" s="134"/>
      <c r="T248" s="134"/>
      <c r="W248" s="788"/>
      <c r="X248" s="788"/>
      <c r="Y248" s="788"/>
      <c r="Z248" s="788"/>
      <c r="AA248" s="788"/>
      <c r="AB248" s="788"/>
      <c r="AC248" s="301"/>
      <c r="AD248" s="788"/>
      <c r="AE248" s="788"/>
      <c r="AF248" s="788"/>
      <c r="AG248" s="788"/>
      <c r="AH248" s="788"/>
      <c r="AI248" s="788"/>
      <c r="AK248" s="96"/>
      <c r="AL248" s="96"/>
      <c r="AM248" s="96"/>
      <c r="AN248" s="96"/>
      <c r="AO248" s="96"/>
      <c r="AP248" s="96"/>
      <c r="AQ248" s="96"/>
      <c r="AR248" s="96"/>
      <c r="AS248" s="96"/>
      <c r="AT248" s="96"/>
      <c r="AU248" s="96"/>
      <c r="AV248" s="96"/>
      <c r="AW248" s="96"/>
      <c r="AX248" s="96"/>
      <c r="AY248" s="96"/>
      <c r="AZ248" s="96"/>
      <c r="BA248" s="96"/>
      <c r="BB248" s="96"/>
      <c r="BE248" s="122"/>
      <c r="BF248" s="122"/>
      <c r="BG248" s="122"/>
      <c r="BH248" s="122"/>
      <c r="BI248" s="122"/>
      <c r="BJ248" s="122"/>
      <c r="BL248" s="122"/>
      <c r="BM248" s="122"/>
      <c r="BN248" s="122"/>
      <c r="BO248" s="122"/>
      <c r="BP248" s="122"/>
      <c r="BQ248" s="122"/>
      <c r="BR248" s="122"/>
      <c r="BS248" s="156"/>
    </row>
    <row r="249" spans="1:92" ht="15.75" hidden="1" thickBot="1">
      <c r="C249" s="762" t="s">
        <v>588</v>
      </c>
      <c r="D249" s="762"/>
      <c r="E249" s="762"/>
      <c r="F249" s="762"/>
      <c r="G249" s="762"/>
      <c r="H249" s="762"/>
      <c r="I249" s="762"/>
      <c r="J249" s="762"/>
      <c r="K249" s="762"/>
      <c r="L249" s="762"/>
      <c r="M249" s="762"/>
      <c r="N249" s="762"/>
      <c r="O249" s="762"/>
      <c r="P249" s="762"/>
      <c r="Q249" s="762"/>
      <c r="R249" s="762"/>
      <c r="S249" s="762"/>
      <c r="T249" s="121"/>
      <c r="W249" s="764">
        <v>0</v>
      </c>
      <c r="X249" s="764"/>
      <c r="Y249" s="764"/>
      <c r="Z249" s="764"/>
      <c r="AA249" s="764"/>
      <c r="AB249" s="764"/>
      <c r="AD249" s="764">
        <v>0</v>
      </c>
      <c r="AE249" s="764"/>
      <c r="AF249" s="764"/>
      <c r="AG249" s="764"/>
      <c r="AH249" s="764"/>
      <c r="AI249" s="764"/>
      <c r="AK249" s="96"/>
      <c r="AL249" s="96"/>
      <c r="AM249" s="96"/>
      <c r="AN249" s="96"/>
      <c r="AO249" s="96"/>
      <c r="AP249" s="96"/>
      <c r="AQ249" s="96"/>
      <c r="AR249" s="96"/>
      <c r="AS249" s="96"/>
      <c r="AT249" s="96"/>
      <c r="AU249" s="96"/>
      <c r="AV249" s="96"/>
      <c r="AW249" s="96"/>
      <c r="AX249" s="96"/>
      <c r="AY249" s="96"/>
      <c r="AZ249" s="96"/>
      <c r="BA249" s="96"/>
      <c r="BB249" s="96"/>
      <c r="BE249" s="122"/>
      <c r="BF249" s="122"/>
      <c r="BG249" s="122"/>
      <c r="BH249" s="122"/>
      <c r="BI249" s="122"/>
      <c r="BJ249" s="122"/>
      <c r="BL249" s="122"/>
      <c r="BM249" s="122"/>
      <c r="BN249" s="122"/>
      <c r="BO249" s="122"/>
      <c r="BP249" s="122"/>
      <c r="BQ249" s="122"/>
      <c r="BR249" s="122"/>
      <c r="BS249" s="156"/>
    </row>
    <row r="250" spans="1:92" ht="15.75" hidden="1" thickTop="1">
      <c r="C250" s="94"/>
      <c r="D250" s="94"/>
      <c r="E250" s="94"/>
      <c r="F250" s="94"/>
      <c r="G250" s="94"/>
      <c r="H250" s="94"/>
      <c r="I250" s="94"/>
      <c r="J250" s="94"/>
      <c r="K250" s="94"/>
      <c r="L250" s="94"/>
      <c r="M250" s="94"/>
      <c r="N250" s="94"/>
      <c r="O250" s="94"/>
      <c r="P250" s="94"/>
      <c r="Q250" s="94"/>
      <c r="R250" s="94"/>
      <c r="S250" s="94"/>
      <c r="T250" s="121"/>
      <c r="W250" s="122"/>
      <c r="X250" s="122"/>
      <c r="Y250" s="122"/>
      <c r="Z250" s="122"/>
      <c r="AA250" s="122"/>
      <c r="AB250" s="122"/>
      <c r="AD250" s="122"/>
      <c r="AE250" s="122"/>
      <c r="AF250" s="122"/>
      <c r="AG250" s="122"/>
      <c r="AH250" s="122"/>
      <c r="AI250" s="122"/>
      <c r="AK250" s="96"/>
      <c r="AL250" s="96"/>
      <c r="AM250" s="96"/>
      <c r="AN250" s="96"/>
      <c r="AO250" s="96"/>
      <c r="AP250" s="96"/>
      <c r="AQ250" s="96"/>
      <c r="AR250" s="96"/>
      <c r="AS250" s="96"/>
      <c r="AT250" s="96"/>
      <c r="AU250" s="96"/>
      <c r="AV250" s="96"/>
      <c r="AW250" s="96"/>
      <c r="AX250" s="96"/>
      <c r="AY250" s="96"/>
      <c r="AZ250" s="96"/>
      <c r="BA250" s="96"/>
      <c r="BB250" s="96"/>
      <c r="BE250" s="122"/>
      <c r="BF250" s="122"/>
      <c r="BG250" s="122"/>
      <c r="BH250" s="122"/>
      <c r="BI250" s="122"/>
      <c r="BJ250" s="122"/>
      <c r="BL250" s="122"/>
      <c r="BM250" s="122"/>
      <c r="BN250" s="122"/>
      <c r="BO250" s="122"/>
      <c r="BP250" s="122"/>
      <c r="BQ250" s="122"/>
      <c r="BR250" s="122"/>
      <c r="BS250" s="156"/>
    </row>
    <row r="251" spans="1:92" ht="15.75" thickTop="1">
      <c r="A251" s="125">
        <v>14</v>
      </c>
      <c r="C251" s="97" t="s">
        <v>592</v>
      </c>
      <c r="AK251" s="97" t="s">
        <v>593</v>
      </c>
      <c r="BS251" s="156">
        <v>0</v>
      </c>
      <c r="BT251" s="123">
        <v>0</v>
      </c>
    </row>
    <row r="252" spans="1:92">
      <c r="B252" s="96" t="s">
        <v>594</v>
      </c>
      <c r="C252" s="304"/>
      <c r="D252" s="305"/>
      <c r="E252" s="305"/>
      <c r="F252" s="305"/>
      <c r="G252" s="305"/>
      <c r="H252" s="305"/>
      <c r="I252" s="305"/>
      <c r="J252" s="305"/>
      <c r="K252" s="305"/>
      <c r="L252" s="305"/>
      <c r="M252" s="305"/>
      <c r="N252" s="305"/>
      <c r="O252" s="305"/>
      <c r="P252" s="305"/>
      <c r="Q252" s="305"/>
      <c r="R252" s="305"/>
      <c r="S252" s="305"/>
      <c r="T252" s="305"/>
      <c r="U252" s="305"/>
      <c r="V252" s="305"/>
      <c r="W252" s="305"/>
      <c r="X252" s="305"/>
      <c r="Y252" s="305"/>
      <c r="Z252" s="305"/>
      <c r="AA252" s="305"/>
      <c r="AB252" s="305"/>
      <c r="AC252" s="964" t="s">
        <v>352</v>
      </c>
      <c r="AD252" s="964"/>
      <c r="AE252" s="964"/>
      <c r="AF252" s="964"/>
      <c r="AG252" s="964"/>
      <c r="AH252" s="964"/>
      <c r="AI252" s="964"/>
      <c r="AK252" s="97" t="s">
        <v>595</v>
      </c>
    </row>
    <row r="253" spans="1:92">
      <c r="C253" s="305"/>
      <c r="D253" s="305"/>
      <c r="E253" s="305"/>
      <c r="F253" s="305"/>
      <c r="G253" s="305"/>
      <c r="H253" s="305"/>
      <c r="I253" s="305"/>
      <c r="J253" s="305"/>
      <c r="K253" s="305"/>
      <c r="L253" s="305"/>
      <c r="M253" s="305"/>
      <c r="N253" s="305"/>
      <c r="O253" s="305"/>
      <c r="P253" s="305"/>
      <c r="Q253" s="305"/>
      <c r="R253" s="305"/>
      <c r="S253" s="305"/>
      <c r="T253" s="305"/>
      <c r="U253" s="305"/>
      <c r="V253" s="305"/>
      <c r="W253" s="305"/>
      <c r="X253" s="305"/>
      <c r="Y253" s="305"/>
      <c r="Z253" s="305"/>
      <c r="AA253" s="305"/>
      <c r="AB253" s="305"/>
      <c r="AC253" s="305"/>
      <c r="AD253" s="305"/>
      <c r="AE253" s="305"/>
      <c r="AF253" s="305"/>
      <c r="AG253" s="305"/>
      <c r="AH253" s="305"/>
      <c r="AI253" s="305"/>
    </row>
    <row r="254" spans="1:92" s="310" customFormat="1">
      <c r="A254" s="306"/>
      <c r="B254" s="307"/>
      <c r="C254" s="965" t="s">
        <v>596</v>
      </c>
      <c r="D254" s="965"/>
      <c r="E254" s="965"/>
      <c r="F254" s="965"/>
      <c r="G254" s="965"/>
      <c r="H254" s="965"/>
      <c r="I254" s="965"/>
      <c r="J254" s="965"/>
      <c r="K254" s="965"/>
      <c r="L254" s="965"/>
      <c r="M254" s="308"/>
      <c r="N254" s="965" t="s">
        <v>597</v>
      </c>
      <c r="O254" s="965"/>
      <c r="P254" s="965"/>
      <c r="Q254" s="965"/>
      <c r="R254" s="965"/>
      <c r="S254" s="308"/>
      <c r="T254" s="965" t="s">
        <v>598</v>
      </c>
      <c r="U254" s="965"/>
      <c r="V254" s="965"/>
      <c r="W254" s="965"/>
      <c r="X254" s="308"/>
      <c r="Y254" s="965" t="s">
        <v>599</v>
      </c>
      <c r="Z254" s="965"/>
      <c r="AA254" s="965"/>
      <c r="AB254" s="965"/>
      <c r="AC254" s="965"/>
      <c r="AD254" s="308"/>
      <c r="AE254" s="965" t="s">
        <v>346</v>
      </c>
      <c r="AF254" s="965"/>
      <c r="AG254" s="965"/>
      <c r="AH254" s="965"/>
      <c r="AI254" s="965"/>
      <c r="AJ254" s="309"/>
      <c r="BV254" s="311"/>
      <c r="BW254" s="311"/>
      <c r="BX254" s="311"/>
      <c r="BY254" s="311"/>
      <c r="BZ254" s="311"/>
      <c r="CA254" s="311"/>
      <c r="CB254" s="311"/>
      <c r="CC254" s="311"/>
      <c r="CD254" s="311"/>
      <c r="CE254" s="311"/>
      <c r="CF254" s="311"/>
      <c r="CG254" s="311"/>
      <c r="CH254" s="311"/>
      <c r="CI254" s="311"/>
      <c r="CJ254" s="311"/>
      <c r="CK254" s="311"/>
      <c r="CL254" s="311"/>
      <c r="CM254" s="311"/>
      <c r="CN254" s="311"/>
    </row>
    <row r="255" spans="1:92" s="100" customFormat="1">
      <c r="A255" s="312"/>
      <c r="B255" s="121"/>
      <c r="C255" s="160" t="s">
        <v>600</v>
      </c>
      <c r="D255" s="160"/>
      <c r="E255" s="160"/>
      <c r="F255" s="160"/>
      <c r="G255" s="160"/>
      <c r="H255" s="160"/>
      <c r="I255" s="160"/>
      <c r="J255" s="160"/>
      <c r="K255" s="160"/>
      <c r="L255" s="160"/>
      <c r="M255" s="160"/>
      <c r="N255" s="966">
        <v>96000000000</v>
      </c>
      <c r="O255" s="966"/>
      <c r="P255" s="966"/>
      <c r="Q255" s="966"/>
      <c r="R255" s="966"/>
      <c r="S255" s="239"/>
      <c r="T255" s="966"/>
      <c r="U255" s="966"/>
      <c r="V255" s="966"/>
      <c r="W255" s="966"/>
      <c r="X255" s="239"/>
      <c r="Y255" s="966">
        <v>-23042958272</v>
      </c>
      <c r="Z255" s="966"/>
      <c r="AA255" s="966"/>
      <c r="AB255" s="966"/>
      <c r="AC255" s="967"/>
      <c r="AD255" s="239"/>
      <c r="AE255" s="968">
        <v>72957041728</v>
      </c>
      <c r="AF255" s="968"/>
      <c r="AG255" s="968"/>
      <c r="AH255" s="968"/>
      <c r="AI255" s="968"/>
      <c r="BV255" s="313"/>
      <c r="BW255" s="313"/>
      <c r="BX255" s="313"/>
      <c r="BY255" s="313"/>
      <c r="BZ255" s="313"/>
      <c r="CA255" s="313"/>
      <c r="CB255" s="313"/>
      <c r="CC255" s="313"/>
      <c r="CD255" s="313"/>
      <c r="CE255" s="313"/>
      <c r="CF255" s="313"/>
      <c r="CG255" s="313"/>
      <c r="CH255" s="313"/>
      <c r="CI255" s="313"/>
      <c r="CJ255" s="313"/>
      <c r="CK255" s="313"/>
      <c r="CL255" s="313"/>
      <c r="CM255" s="313"/>
      <c r="CN255" s="313"/>
    </row>
    <row r="256" spans="1:92" s="100" customFormat="1">
      <c r="A256" s="312"/>
      <c r="B256" s="121"/>
      <c r="C256" s="969" t="s">
        <v>601</v>
      </c>
      <c r="D256" s="969"/>
      <c r="E256" s="969"/>
      <c r="F256" s="969"/>
      <c r="G256" s="969"/>
      <c r="H256" s="969"/>
      <c r="I256" s="969"/>
      <c r="J256" s="969"/>
      <c r="K256" s="969"/>
      <c r="L256" s="969"/>
      <c r="M256" s="160"/>
      <c r="N256" s="970">
        <v>0</v>
      </c>
      <c r="O256" s="970"/>
      <c r="P256" s="970"/>
      <c r="Q256" s="970"/>
      <c r="R256" s="970"/>
      <c r="S256" s="239"/>
      <c r="T256" s="971">
        <v>0</v>
      </c>
      <c r="U256" s="971"/>
      <c r="V256" s="971"/>
      <c r="W256" s="971"/>
      <c r="X256" s="239"/>
      <c r="Y256" s="971">
        <v>0</v>
      </c>
      <c r="Z256" s="971"/>
      <c r="AA256" s="971"/>
      <c r="AB256" s="971"/>
      <c r="AC256" s="971"/>
      <c r="AD256" s="239"/>
      <c r="AE256" s="971">
        <v>0</v>
      </c>
      <c r="AF256" s="971"/>
      <c r="AG256" s="971"/>
      <c r="AH256" s="971"/>
      <c r="AI256" s="971"/>
      <c r="BS256" s="314"/>
      <c r="BV256" s="313"/>
      <c r="BW256" s="313"/>
      <c r="BX256" s="313"/>
      <c r="BY256" s="313"/>
      <c r="BZ256" s="313"/>
      <c r="CA256" s="313"/>
      <c r="CB256" s="313"/>
      <c r="CC256" s="313"/>
      <c r="CD256" s="313"/>
      <c r="CE256" s="313"/>
      <c r="CF256" s="313"/>
      <c r="CG256" s="313"/>
      <c r="CH256" s="313"/>
      <c r="CI256" s="313"/>
      <c r="CJ256" s="313"/>
      <c r="CK256" s="313"/>
      <c r="CL256" s="313"/>
      <c r="CM256" s="313"/>
      <c r="CN256" s="313"/>
    </row>
    <row r="257" spans="1:92" s="100" customFormat="1">
      <c r="A257" s="312"/>
      <c r="B257" s="121"/>
      <c r="C257" s="969" t="s">
        <v>602</v>
      </c>
      <c r="D257" s="969"/>
      <c r="E257" s="969"/>
      <c r="F257" s="969"/>
      <c r="G257" s="969"/>
      <c r="H257" s="969"/>
      <c r="I257" s="969"/>
      <c r="J257" s="969"/>
      <c r="K257" s="969"/>
      <c r="L257" s="969"/>
      <c r="M257" s="160"/>
      <c r="N257" s="971"/>
      <c r="O257" s="971"/>
      <c r="P257" s="971"/>
      <c r="Q257" s="971"/>
      <c r="R257" s="971"/>
      <c r="S257" s="239"/>
      <c r="T257" s="971">
        <v>0</v>
      </c>
      <c r="U257" s="971"/>
      <c r="V257" s="971"/>
      <c r="W257" s="971"/>
      <c r="X257" s="239"/>
      <c r="Y257" s="971">
        <v>8319396361</v>
      </c>
      <c r="Z257" s="971"/>
      <c r="AA257" s="971"/>
      <c r="AB257" s="971"/>
      <c r="AC257" s="971"/>
      <c r="AD257" s="239"/>
      <c r="AE257" s="971">
        <v>8319396361</v>
      </c>
      <c r="AF257" s="971"/>
      <c r="AG257" s="971"/>
      <c r="AH257" s="971"/>
      <c r="AI257" s="971"/>
      <c r="BV257" s="313"/>
      <c r="BW257" s="313"/>
      <c r="BX257" s="313"/>
      <c r="BY257" s="313"/>
      <c r="BZ257" s="313"/>
      <c r="CA257" s="313"/>
      <c r="CB257" s="313"/>
      <c r="CC257" s="313"/>
      <c r="CD257" s="313"/>
      <c r="CE257" s="313"/>
      <c r="CF257" s="313"/>
      <c r="CG257" s="313"/>
      <c r="CH257" s="313"/>
      <c r="CI257" s="313"/>
      <c r="CJ257" s="313"/>
      <c r="CK257" s="313"/>
      <c r="CL257" s="313"/>
      <c r="CM257" s="313"/>
      <c r="CN257" s="313"/>
    </row>
    <row r="258" spans="1:92" s="100" customFormat="1">
      <c r="A258" s="312"/>
      <c r="B258" s="121"/>
      <c r="C258" s="969" t="s">
        <v>603</v>
      </c>
      <c r="D258" s="969"/>
      <c r="E258" s="969"/>
      <c r="F258" s="969"/>
      <c r="G258" s="969"/>
      <c r="H258" s="969"/>
      <c r="I258" s="969"/>
      <c r="J258" s="969"/>
      <c r="K258" s="969"/>
      <c r="L258" s="969"/>
      <c r="M258" s="160"/>
      <c r="N258" s="971">
        <v>0</v>
      </c>
      <c r="O258" s="971"/>
      <c r="P258" s="971"/>
      <c r="Q258" s="971"/>
      <c r="R258" s="971"/>
      <c r="S258" s="239"/>
      <c r="T258" s="972">
        <v>0</v>
      </c>
      <c r="U258" s="972"/>
      <c r="V258" s="972"/>
      <c r="W258" s="972"/>
      <c r="X258" s="239"/>
      <c r="Y258" s="971">
        <v>0</v>
      </c>
      <c r="Z258" s="971"/>
      <c r="AA258" s="971"/>
      <c r="AB258" s="971"/>
      <c r="AC258" s="971"/>
      <c r="AD258" s="239"/>
      <c r="AE258" s="971">
        <v>0</v>
      </c>
      <c r="AF258" s="971"/>
      <c r="AG258" s="971"/>
      <c r="AH258" s="971"/>
      <c r="AI258" s="971"/>
      <c r="BV258" s="313"/>
      <c r="BW258" s="313"/>
      <c r="BX258" s="313"/>
      <c r="BY258" s="313"/>
      <c r="BZ258" s="313"/>
      <c r="CA258" s="313"/>
      <c r="CB258" s="313"/>
      <c r="CC258" s="313"/>
      <c r="CD258" s="313"/>
      <c r="CE258" s="313"/>
      <c r="CF258" s="313"/>
      <c r="CG258" s="313"/>
      <c r="CH258" s="313"/>
      <c r="CI258" s="313"/>
      <c r="CJ258" s="313"/>
      <c r="CK258" s="313"/>
      <c r="CL258" s="313"/>
      <c r="CM258" s="313"/>
      <c r="CN258" s="313"/>
    </row>
    <row r="259" spans="1:92" s="100" customFormat="1">
      <c r="A259" s="312"/>
      <c r="B259" s="121"/>
      <c r="C259" s="969" t="s">
        <v>604</v>
      </c>
      <c r="D259" s="969"/>
      <c r="E259" s="969"/>
      <c r="F259" s="969"/>
      <c r="G259" s="969"/>
      <c r="H259" s="969"/>
      <c r="I259" s="969"/>
      <c r="J259" s="969"/>
      <c r="K259" s="969"/>
      <c r="L259" s="969"/>
      <c r="M259" s="160"/>
      <c r="N259" s="971">
        <v>0</v>
      </c>
      <c r="O259" s="971"/>
      <c r="P259" s="971"/>
      <c r="Q259" s="971"/>
      <c r="R259" s="971"/>
      <c r="S259" s="239"/>
      <c r="T259" s="971">
        <v>0</v>
      </c>
      <c r="U259" s="971"/>
      <c r="V259" s="971"/>
      <c r="W259" s="971"/>
      <c r="X259" s="239"/>
      <c r="Y259" s="971">
        <v>0</v>
      </c>
      <c r="Z259" s="971"/>
      <c r="AA259" s="971"/>
      <c r="AB259" s="971"/>
      <c r="AC259" s="971"/>
      <c r="AD259" s="239"/>
      <c r="AE259" s="971">
        <v>0</v>
      </c>
      <c r="AF259" s="971"/>
      <c r="AG259" s="971"/>
      <c r="AH259" s="971"/>
      <c r="AI259" s="971"/>
      <c r="BV259" s="313"/>
      <c r="BW259" s="313"/>
      <c r="BX259" s="313"/>
      <c r="BY259" s="313"/>
      <c r="BZ259" s="313"/>
      <c r="CA259" s="313"/>
      <c r="CB259" s="313"/>
      <c r="CC259" s="313"/>
      <c r="CD259" s="313"/>
      <c r="CE259" s="313"/>
      <c r="CF259" s="313"/>
      <c r="CG259" s="313"/>
      <c r="CH259" s="313"/>
      <c r="CI259" s="313"/>
      <c r="CJ259" s="313"/>
      <c r="CK259" s="313"/>
      <c r="CL259" s="313"/>
      <c r="CM259" s="313"/>
      <c r="CN259" s="313"/>
    </row>
    <row r="260" spans="1:92" s="100" customFormat="1">
      <c r="A260" s="312"/>
      <c r="B260" s="121"/>
      <c r="C260" s="973" t="s">
        <v>605</v>
      </c>
      <c r="D260" s="973"/>
      <c r="E260" s="973"/>
      <c r="F260" s="973"/>
      <c r="G260" s="973"/>
      <c r="H260" s="973"/>
      <c r="I260" s="973"/>
      <c r="J260" s="973"/>
      <c r="K260" s="973"/>
      <c r="L260" s="973"/>
      <c r="M260" s="217"/>
      <c r="N260" s="974">
        <v>96000000000</v>
      </c>
      <c r="O260" s="974"/>
      <c r="P260" s="974"/>
      <c r="Q260" s="974"/>
      <c r="R260" s="974"/>
      <c r="S260" s="315"/>
      <c r="T260" s="974">
        <v>0</v>
      </c>
      <c r="U260" s="974"/>
      <c r="V260" s="974"/>
      <c r="W260" s="974"/>
      <c r="X260" s="315"/>
      <c r="Y260" s="975">
        <v>-14723561911</v>
      </c>
      <c r="Z260" s="975"/>
      <c r="AA260" s="975"/>
      <c r="AB260" s="975"/>
      <c r="AC260" s="976"/>
      <c r="AD260" s="315"/>
      <c r="AE260" s="975">
        <v>81276438089</v>
      </c>
      <c r="AF260" s="975"/>
      <c r="AG260" s="975"/>
      <c r="AH260" s="975"/>
      <c r="AI260" s="976"/>
      <c r="BS260" s="316">
        <v>81276438089</v>
      </c>
      <c r="BV260" s="313"/>
      <c r="BW260" s="313"/>
      <c r="BX260" s="313"/>
      <c r="BY260" s="313"/>
      <c r="BZ260" s="313"/>
      <c r="CA260" s="313"/>
      <c r="CB260" s="313"/>
      <c r="CC260" s="313"/>
      <c r="CD260" s="313"/>
      <c r="CE260" s="313"/>
      <c r="CF260" s="313"/>
      <c r="CG260" s="313"/>
      <c r="CH260" s="313"/>
      <c r="CI260" s="313"/>
      <c r="CJ260" s="313"/>
      <c r="CK260" s="313"/>
      <c r="CL260" s="313"/>
      <c r="CM260" s="313"/>
      <c r="CN260" s="313"/>
    </row>
    <row r="261" spans="1:92" s="310" customFormat="1">
      <c r="A261" s="306"/>
      <c r="B261" s="307"/>
      <c r="C261" s="965" t="s">
        <v>596</v>
      </c>
      <c r="D261" s="965"/>
      <c r="E261" s="965"/>
      <c r="F261" s="965"/>
      <c r="G261" s="965"/>
      <c r="H261" s="965"/>
      <c r="I261" s="965"/>
      <c r="J261" s="965"/>
      <c r="K261" s="965"/>
      <c r="L261" s="965"/>
      <c r="M261" s="308"/>
      <c r="N261" s="965" t="s">
        <v>597</v>
      </c>
      <c r="O261" s="965"/>
      <c r="P261" s="965"/>
      <c r="Q261" s="965"/>
      <c r="R261" s="965"/>
      <c r="S261" s="308"/>
      <c r="T261" s="965" t="s">
        <v>598</v>
      </c>
      <c r="U261" s="965"/>
      <c r="V261" s="965"/>
      <c r="W261" s="965"/>
      <c r="X261" s="308"/>
      <c r="Y261" s="965" t="s">
        <v>599</v>
      </c>
      <c r="Z261" s="965"/>
      <c r="AA261" s="965"/>
      <c r="AB261" s="965"/>
      <c r="AC261" s="965"/>
      <c r="AD261" s="308"/>
      <c r="AE261" s="965" t="s">
        <v>346</v>
      </c>
      <c r="AF261" s="965"/>
      <c r="AG261" s="965"/>
      <c r="AH261" s="965"/>
      <c r="AI261" s="965"/>
      <c r="AJ261" s="309"/>
      <c r="BS261" s="317">
        <v>0</v>
      </c>
      <c r="BV261" s="311"/>
      <c r="BW261" s="311"/>
      <c r="BX261" s="311"/>
      <c r="BY261" s="311"/>
      <c r="BZ261" s="311"/>
      <c r="CA261" s="311"/>
      <c r="CB261" s="311"/>
      <c r="CC261" s="311"/>
      <c r="CD261" s="311"/>
      <c r="CE261" s="311"/>
      <c r="CF261" s="311"/>
      <c r="CG261" s="311"/>
      <c r="CH261" s="311"/>
      <c r="CI261" s="311"/>
      <c r="CJ261" s="311"/>
      <c r="CK261" s="311"/>
      <c r="CL261" s="311"/>
      <c r="CM261" s="311"/>
      <c r="CN261" s="311"/>
    </row>
    <row r="262" spans="1:92" s="310" customFormat="1">
      <c r="A262" s="306"/>
      <c r="B262" s="307"/>
      <c r="C262" s="318"/>
      <c r="D262" s="318"/>
      <c r="E262" s="318"/>
      <c r="F262" s="318"/>
      <c r="G262" s="318"/>
      <c r="H262" s="318"/>
      <c r="I262" s="318"/>
      <c r="J262" s="318"/>
      <c r="K262" s="318"/>
      <c r="L262" s="318"/>
      <c r="M262" s="308"/>
      <c r="N262" s="318"/>
      <c r="O262" s="318"/>
      <c r="P262" s="318"/>
      <c r="Q262" s="318"/>
      <c r="R262" s="318"/>
      <c r="S262" s="308"/>
      <c r="T262" s="318"/>
      <c r="U262" s="318"/>
      <c r="V262" s="318"/>
      <c r="W262" s="318"/>
      <c r="X262" s="308"/>
      <c r="Y262" s="318"/>
      <c r="Z262" s="318"/>
      <c r="AA262" s="318"/>
      <c r="AB262" s="318"/>
      <c r="AC262" s="318"/>
      <c r="AD262" s="308"/>
      <c r="AE262" s="318"/>
      <c r="AF262" s="318"/>
      <c r="AG262" s="318"/>
      <c r="AH262" s="318"/>
      <c r="AI262" s="318"/>
      <c r="AJ262" s="309"/>
      <c r="BS262" s="317"/>
      <c r="BV262" s="311"/>
      <c r="BW262" s="311"/>
      <c r="BX262" s="311"/>
      <c r="BY262" s="311"/>
      <c r="BZ262" s="311"/>
      <c r="CA262" s="311"/>
      <c r="CB262" s="311"/>
      <c r="CC262" s="311"/>
      <c r="CD262" s="311"/>
      <c r="CE262" s="311"/>
      <c r="CF262" s="311"/>
      <c r="CG262" s="311"/>
      <c r="CH262" s="311"/>
      <c r="CI262" s="311"/>
      <c r="CJ262" s="311"/>
      <c r="CK262" s="311"/>
      <c r="CL262" s="311"/>
      <c r="CM262" s="311"/>
      <c r="CN262" s="311"/>
    </row>
    <row r="263" spans="1:92" s="310" customFormat="1">
      <c r="A263" s="306"/>
      <c r="B263" s="307"/>
      <c r="C263" s="969" t="s">
        <v>963</v>
      </c>
      <c r="D263" s="969"/>
      <c r="E263" s="969"/>
      <c r="F263" s="969"/>
      <c r="G263" s="969"/>
      <c r="H263" s="969"/>
      <c r="I263" s="969"/>
      <c r="J263" s="969"/>
      <c r="K263" s="969"/>
      <c r="L263" s="969"/>
      <c r="M263" s="160"/>
      <c r="N263" s="971">
        <v>96000000000</v>
      </c>
      <c r="O263" s="971"/>
      <c r="P263" s="971"/>
      <c r="Q263" s="971"/>
      <c r="R263" s="971"/>
      <c r="S263" s="239"/>
      <c r="T263" s="971">
        <v>0</v>
      </c>
      <c r="U263" s="971"/>
      <c r="V263" s="971"/>
      <c r="W263" s="971"/>
      <c r="X263" s="239"/>
      <c r="Y263" s="977">
        <v>-14723561911</v>
      </c>
      <c r="Z263" s="977"/>
      <c r="AA263" s="977"/>
      <c r="AB263" s="977"/>
      <c r="AC263" s="977"/>
      <c r="AD263" s="239"/>
      <c r="AE263" s="971">
        <v>81276438089</v>
      </c>
      <c r="AF263" s="971"/>
      <c r="AG263" s="971"/>
      <c r="AH263" s="971"/>
      <c r="AI263" s="971"/>
      <c r="AJ263" s="309"/>
      <c r="BV263" s="311"/>
      <c r="BW263" s="311"/>
      <c r="BX263" s="311"/>
      <c r="BY263" s="311"/>
      <c r="BZ263" s="311"/>
      <c r="CA263" s="311"/>
      <c r="CB263" s="311"/>
      <c r="CC263" s="311"/>
      <c r="CD263" s="311"/>
      <c r="CE263" s="311"/>
      <c r="CF263" s="311"/>
      <c r="CG263" s="311"/>
      <c r="CH263" s="311"/>
      <c r="CI263" s="311"/>
      <c r="CJ263" s="311"/>
      <c r="CK263" s="311"/>
      <c r="CL263" s="311"/>
      <c r="CM263" s="311"/>
      <c r="CN263" s="311"/>
    </row>
    <row r="264" spans="1:92" s="100" customFormat="1">
      <c r="A264" s="312"/>
      <c r="B264" s="121"/>
      <c r="C264" s="969" t="s">
        <v>606</v>
      </c>
      <c r="D264" s="969"/>
      <c r="E264" s="969"/>
      <c r="F264" s="969"/>
      <c r="G264" s="969"/>
      <c r="H264" s="969"/>
      <c r="I264" s="969"/>
      <c r="J264" s="969"/>
      <c r="K264" s="969"/>
      <c r="L264" s="969"/>
      <c r="M264" s="160"/>
      <c r="N264" s="971">
        <v>0</v>
      </c>
      <c r="O264" s="971"/>
      <c r="P264" s="971"/>
      <c r="Q264" s="971"/>
      <c r="R264" s="971"/>
      <c r="S264" s="239"/>
      <c r="T264" s="971">
        <v>0</v>
      </c>
      <c r="U264" s="971"/>
      <c r="V264" s="971"/>
      <c r="W264" s="971"/>
      <c r="X264" s="239"/>
      <c r="Y264" s="977">
        <v>5779338568</v>
      </c>
      <c r="Z264" s="977"/>
      <c r="AA264" s="977"/>
      <c r="AB264" s="977"/>
      <c r="AC264" s="977"/>
      <c r="AD264" s="239"/>
      <c r="AE264" s="971">
        <f>+Y264</f>
        <v>5779338568</v>
      </c>
      <c r="AF264" s="971"/>
      <c r="AG264" s="971"/>
      <c r="AH264" s="971"/>
      <c r="AI264" s="971"/>
      <c r="BV264" s="313"/>
      <c r="BW264" s="313"/>
      <c r="BX264" s="313"/>
      <c r="BY264" s="313"/>
      <c r="BZ264" s="313"/>
      <c r="CA264" s="313"/>
      <c r="CB264" s="313"/>
      <c r="CC264" s="313"/>
      <c r="CD264" s="313"/>
      <c r="CE264" s="313"/>
      <c r="CF264" s="313"/>
      <c r="CG264" s="313"/>
      <c r="CH264" s="313"/>
      <c r="CI264" s="313"/>
      <c r="CJ264" s="313"/>
      <c r="CK264" s="313"/>
      <c r="CL264" s="313"/>
      <c r="CM264" s="313"/>
      <c r="CN264" s="313"/>
    </row>
    <row r="265" spans="1:92" s="100" customFormat="1">
      <c r="A265" s="312"/>
      <c r="B265" s="121"/>
      <c r="C265" s="978" t="s">
        <v>607</v>
      </c>
      <c r="D265" s="978"/>
      <c r="E265" s="978"/>
      <c r="F265" s="978"/>
      <c r="G265" s="978"/>
      <c r="H265" s="978"/>
      <c r="I265" s="978"/>
      <c r="J265" s="978"/>
      <c r="K265" s="978"/>
      <c r="L265" s="978"/>
      <c r="M265" s="160"/>
      <c r="N265" s="971">
        <v>0</v>
      </c>
      <c r="O265" s="971"/>
      <c r="P265" s="971"/>
      <c r="Q265" s="971"/>
      <c r="R265" s="971"/>
      <c r="S265" s="239"/>
      <c r="T265" s="972">
        <v>0</v>
      </c>
      <c r="U265" s="972"/>
      <c r="V265" s="972"/>
      <c r="W265" s="972"/>
      <c r="X265" s="239"/>
      <c r="Y265" s="977">
        <v>0</v>
      </c>
      <c r="Z265" s="977"/>
      <c r="AA265" s="977"/>
      <c r="AB265" s="977"/>
      <c r="AC265" s="977"/>
      <c r="AD265" s="239"/>
      <c r="AE265" s="971">
        <v>0</v>
      </c>
      <c r="AF265" s="971"/>
      <c r="AG265" s="971"/>
      <c r="AH265" s="971"/>
      <c r="AI265" s="971"/>
      <c r="BV265" s="313"/>
      <c r="BW265" s="313"/>
      <c r="BX265" s="313"/>
      <c r="BY265" s="313"/>
      <c r="BZ265" s="313"/>
      <c r="CA265" s="313"/>
      <c r="CB265" s="313"/>
      <c r="CC265" s="313"/>
      <c r="CD265" s="313"/>
      <c r="CE265" s="313"/>
      <c r="CF265" s="313"/>
      <c r="CG265" s="313"/>
      <c r="CH265" s="313"/>
      <c r="CI265" s="313"/>
      <c r="CJ265" s="313"/>
      <c r="CK265" s="313"/>
      <c r="CL265" s="313"/>
      <c r="CM265" s="313"/>
      <c r="CN265" s="313"/>
    </row>
    <row r="266" spans="1:92" s="100" customFormat="1">
      <c r="A266" s="312"/>
      <c r="B266" s="121"/>
      <c r="C266" s="969" t="s">
        <v>603</v>
      </c>
      <c r="D266" s="969"/>
      <c r="E266" s="969"/>
      <c r="F266" s="969"/>
      <c r="G266" s="969"/>
      <c r="H266" s="969"/>
      <c r="I266" s="969"/>
      <c r="J266" s="969"/>
      <c r="K266" s="969"/>
      <c r="L266" s="969"/>
      <c r="M266" s="160"/>
      <c r="N266" s="971"/>
      <c r="O266" s="971"/>
      <c r="P266" s="971"/>
      <c r="Q266" s="971"/>
      <c r="R266" s="971"/>
      <c r="S266" s="239"/>
      <c r="T266" s="971"/>
      <c r="U266" s="971"/>
      <c r="V266" s="971"/>
      <c r="W266" s="971"/>
      <c r="X266" s="239"/>
      <c r="Y266" s="977"/>
      <c r="Z266" s="977"/>
      <c r="AA266" s="977"/>
      <c r="AB266" s="977"/>
      <c r="AC266" s="977"/>
      <c r="AD266" s="239"/>
      <c r="AE266" s="971"/>
      <c r="AF266" s="971"/>
      <c r="AG266" s="971"/>
      <c r="AH266" s="971"/>
      <c r="AI266" s="971"/>
      <c r="BV266" s="313"/>
      <c r="BW266" s="313"/>
      <c r="BX266" s="313"/>
      <c r="BY266" s="313"/>
      <c r="BZ266" s="313"/>
      <c r="CA266" s="313"/>
      <c r="CB266" s="313"/>
      <c r="CC266" s="313"/>
      <c r="CD266" s="313"/>
      <c r="CE266" s="313"/>
      <c r="CF266" s="313"/>
      <c r="CG266" s="313"/>
      <c r="CH266" s="313"/>
      <c r="CI266" s="313"/>
      <c r="CJ266" s="313"/>
      <c r="CK266" s="313"/>
      <c r="CL266" s="313"/>
      <c r="CM266" s="313"/>
      <c r="CN266" s="313"/>
    </row>
    <row r="267" spans="1:92" s="100" customFormat="1">
      <c r="A267" s="312"/>
      <c r="B267" s="121"/>
      <c r="C267" s="969" t="s">
        <v>608</v>
      </c>
      <c r="D267" s="969"/>
      <c r="E267" s="969"/>
      <c r="F267" s="969"/>
      <c r="G267" s="969"/>
      <c r="H267" s="969"/>
      <c r="I267" s="969"/>
      <c r="J267" s="969"/>
      <c r="K267" s="969"/>
      <c r="L267" s="969"/>
      <c r="M267" s="160"/>
      <c r="N267" s="971">
        <v>0</v>
      </c>
      <c r="O267" s="971"/>
      <c r="P267" s="971"/>
      <c r="Q267" s="971"/>
      <c r="R267" s="971"/>
      <c r="S267" s="239"/>
      <c r="T267" s="971">
        <v>0</v>
      </c>
      <c r="U267" s="971"/>
      <c r="V267" s="971"/>
      <c r="W267" s="971"/>
      <c r="X267" s="239"/>
      <c r="Y267" s="977">
        <v>0</v>
      </c>
      <c r="Z267" s="977"/>
      <c r="AA267" s="977"/>
      <c r="AB267" s="977"/>
      <c r="AC267" s="977"/>
      <c r="AD267" s="239"/>
      <c r="AE267" s="971">
        <v>0</v>
      </c>
      <c r="AF267" s="971"/>
      <c r="AG267" s="971"/>
      <c r="AH267" s="971"/>
      <c r="AI267" s="971"/>
      <c r="BV267" s="313"/>
      <c r="BW267" s="313"/>
      <c r="BX267" s="313"/>
      <c r="BY267" s="313"/>
      <c r="BZ267" s="313"/>
      <c r="CA267" s="313"/>
      <c r="CB267" s="313"/>
      <c r="CC267" s="313"/>
      <c r="CD267" s="313"/>
      <c r="CE267" s="313"/>
      <c r="CF267" s="313"/>
      <c r="CG267" s="313"/>
      <c r="CH267" s="313"/>
      <c r="CI267" s="313"/>
      <c r="CJ267" s="313"/>
      <c r="CK267" s="313"/>
      <c r="CL267" s="313"/>
      <c r="CM267" s="313"/>
      <c r="CN267" s="313"/>
    </row>
    <row r="268" spans="1:92" s="100" customFormat="1">
      <c r="A268" s="312"/>
      <c r="B268" s="121"/>
      <c r="C268" s="969" t="s">
        <v>604</v>
      </c>
      <c r="D268" s="969"/>
      <c r="E268" s="969"/>
      <c r="F268" s="969"/>
      <c r="G268" s="969"/>
      <c r="H268" s="969"/>
      <c r="I268" s="969"/>
      <c r="J268" s="969"/>
      <c r="K268" s="969"/>
      <c r="L268" s="969"/>
      <c r="M268" s="160"/>
      <c r="N268" s="971">
        <v>0</v>
      </c>
      <c r="O268" s="971"/>
      <c r="P268" s="971"/>
      <c r="Q268" s="971"/>
      <c r="R268" s="971"/>
      <c r="S268" s="239"/>
      <c r="T268" s="971">
        <v>0</v>
      </c>
      <c r="U268" s="971"/>
      <c r="V268" s="971"/>
      <c r="W268" s="971"/>
      <c r="X268" s="239"/>
      <c r="Y268" s="979"/>
      <c r="Z268" s="979"/>
      <c r="AA268" s="979"/>
      <c r="AB268" s="979"/>
      <c r="AC268" s="979"/>
      <c r="AD268" s="239"/>
      <c r="AE268" s="971">
        <v>0</v>
      </c>
      <c r="AF268" s="971"/>
      <c r="AG268" s="971"/>
      <c r="AH268" s="971"/>
      <c r="AI268" s="971"/>
      <c r="BV268" s="313"/>
      <c r="BW268" s="313"/>
      <c r="BX268" s="313"/>
      <c r="BY268" s="313"/>
      <c r="BZ268" s="313"/>
      <c r="CA268" s="313"/>
      <c r="CB268" s="313"/>
      <c r="CC268" s="313"/>
      <c r="CD268" s="313"/>
      <c r="CE268" s="313"/>
      <c r="CF268" s="313"/>
      <c r="CG268" s="313"/>
      <c r="CH268" s="313"/>
      <c r="CI268" s="313"/>
      <c r="CJ268" s="313"/>
      <c r="CK268" s="313"/>
      <c r="CL268" s="313"/>
      <c r="CM268" s="313"/>
      <c r="CN268" s="313"/>
    </row>
    <row r="269" spans="1:92" s="100" customFormat="1" ht="15.75" thickBot="1">
      <c r="A269" s="312"/>
      <c r="B269" s="121"/>
      <c r="C269" s="980" t="s">
        <v>354</v>
      </c>
      <c r="D269" s="980"/>
      <c r="E269" s="980"/>
      <c r="F269" s="980"/>
      <c r="G269" s="980"/>
      <c r="H269" s="980"/>
      <c r="I269" s="980"/>
      <c r="J269" s="980"/>
      <c r="K269" s="980"/>
      <c r="L269" s="980"/>
      <c r="M269" s="217"/>
      <c r="N269" s="981">
        <v>96000000000</v>
      </c>
      <c r="O269" s="981"/>
      <c r="P269" s="981"/>
      <c r="Q269" s="981"/>
      <c r="R269" s="981"/>
      <c r="S269" s="315"/>
      <c r="T269" s="981">
        <v>0</v>
      </c>
      <c r="U269" s="981"/>
      <c r="V269" s="981"/>
      <c r="W269" s="981"/>
      <c r="X269" s="315"/>
      <c r="Y269" s="982">
        <f>+Y263+Y264</f>
        <v>-8944223343</v>
      </c>
      <c r="Z269" s="982"/>
      <c r="AA269" s="982"/>
      <c r="AB269" s="982"/>
      <c r="AC269" s="982"/>
      <c r="AD269" s="315"/>
      <c r="AE269" s="981">
        <f>+AE263+AE264</f>
        <v>87055776657</v>
      </c>
      <c r="AF269" s="981"/>
      <c r="AG269" s="981"/>
      <c r="AH269" s="981"/>
      <c r="AI269" s="981"/>
      <c r="BS269" s="316">
        <v>84434365878</v>
      </c>
      <c r="BV269" s="313"/>
      <c r="BW269" s="313"/>
      <c r="BX269" s="313"/>
      <c r="BY269" s="313"/>
      <c r="BZ269" s="313"/>
      <c r="CA269" s="313"/>
      <c r="CB269" s="313"/>
      <c r="CC269" s="313"/>
      <c r="CD269" s="313"/>
      <c r="CE269" s="313"/>
      <c r="CF269" s="313"/>
      <c r="CG269" s="313"/>
      <c r="CH269" s="313"/>
      <c r="CI269" s="313"/>
      <c r="CJ269" s="313"/>
      <c r="CK269" s="313"/>
      <c r="CL269" s="313"/>
      <c r="CM269" s="313"/>
      <c r="CN269" s="313"/>
    </row>
    <row r="270" spans="1:92" s="321" customFormat="1" ht="12.75" thickTop="1">
      <c r="A270" s="319"/>
      <c r="B270" s="320"/>
      <c r="C270" s="983"/>
      <c r="D270" s="983"/>
      <c r="E270" s="983"/>
      <c r="F270" s="983"/>
      <c r="G270" s="983"/>
      <c r="H270" s="983"/>
      <c r="I270" s="983"/>
      <c r="J270" s="983"/>
      <c r="K270" s="983"/>
      <c r="L270" s="983"/>
      <c r="N270" s="984">
        <v>96000000000</v>
      </c>
      <c r="O270" s="983"/>
      <c r="P270" s="983"/>
      <c r="Q270" s="983"/>
      <c r="R270" s="983"/>
      <c r="T270" s="985">
        <v>0</v>
      </c>
      <c r="U270" s="983"/>
      <c r="V270" s="983"/>
      <c r="W270" s="983"/>
      <c r="Y270" s="984"/>
      <c r="Z270" s="983"/>
      <c r="AA270" s="983"/>
      <c r="AB270" s="983"/>
      <c r="AC270" s="983"/>
      <c r="AE270" s="986">
        <v>0</v>
      </c>
      <c r="AF270" s="983"/>
      <c r="AG270" s="983"/>
      <c r="AH270" s="983"/>
      <c r="AI270" s="983"/>
      <c r="BS270" s="322">
        <v>0</v>
      </c>
      <c r="BV270" s="323"/>
      <c r="BW270" s="323"/>
      <c r="BX270" s="323"/>
      <c r="BY270" s="323"/>
      <c r="BZ270" s="323"/>
      <c r="CA270" s="323"/>
      <c r="CB270" s="323"/>
      <c r="CC270" s="323"/>
      <c r="CD270" s="323"/>
      <c r="CE270" s="323"/>
      <c r="CF270" s="323"/>
      <c r="CG270" s="323"/>
      <c r="CH270" s="323"/>
      <c r="CI270" s="323"/>
      <c r="CJ270" s="323"/>
      <c r="CK270" s="323"/>
      <c r="CL270" s="323"/>
      <c r="CM270" s="323"/>
      <c r="CN270" s="323"/>
    </row>
    <row r="271" spans="1:92" s="321" customFormat="1" ht="12" hidden="1">
      <c r="A271" s="319"/>
      <c r="B271" s="320"/>
      <c r="C271" s="324"/>
      <c r="D271" s="324"/>
      <c r="E271" s="324"/>
      <c r="F271" s="324"/>
      <c r="G271" s="324"/>
      <c r="H271" s="324"/>
      <c r="I271" s="324"/>
      <c r="J271" s="324"/>
      <c r="K271" s="324"/>
      <c r="L271" s="324"/>
      <c r="N271" s="325"/>
      <c r="O271" s="324"/>
      <c r="P271" s="324"/>
      <c r="Q271" s="324"/>
      <c r="R271" s="324"/>
      <c r="T271" s="326"/>
      <c r="U271" s="324"/>
      <c r="V271" s="324"/>
      <c r="W271" s="324"/>
      <c r="Y271" s="325"/>
      <c r="Z271" s="324"/>
      <c r="AA271" s="324"/>
      <c r="AB271" s="324"/>
      <c r="AC271" s="324"/>
      <c r="AE271" s="327"/>
      <c r="AF271" s="324"/>
      <c r="AG271" s="324"/>
      <c r="AH271" s="324"/>
      <c r="AI271" s="324"/>
      <c r="BS271" s="322">
        <v>0</v>
      </c>
      <c r="BV271" s="323"/>
      <c r="BW271" s="323"/>
      <c r="BX271" s="323"/>
      <c r="BY271" s="323"/>
      <c r="BZ271" s="323"/>
      <c r="CA271" s="323"/>
      <c r="CB271" s="323"/>
      <c r="CC271" s="323"/>
      <c r="CD271" s="323"/>
      <c r="CE271" s="323"/>
      <c r="CF271" s="323"/>
      <c r="CG271" s="323"/>
      <c r="CH271" s="323"/>
      <c r="CI271" s="323"/>
      <c r="CJ271" s="323"/>
      <c r="CK271" s="323"/>
      <c r="CL271" s="323"/>
      <c r="CM271" s="323"/>
      <c r="CN271" s="323"/>
    </row>
    <row r="272" spans="1:92" hidden="1">
      <c r="B272" s="96" t="s">
        <v>609</v>
      </c>
      <c r="C272" s="97"/>
      <c r="AD272" s="328"/>
      <c r="AE272" s="328"/>
      <c r="AF272" s="328"/>
      <c r="AG272" s="328"/>
      <c r="AH272" s="328"/>
      <c r="AI272" s="328"/>
      <c r="AK272" s="97" t="s">
        <v>610</v>
      </c>
    </row>
    <row r="273" spans="1:92" hidden="1">
      <c r="C273" s="97"/>
      <c r="AD273" s="328"/>
      <c r="AE273" s="329" t="s">
        <v>352</v>
      </c>
      <c r="AF273" s="328"/>
      <c r="AG273" s="328"/>
      <c r="AH273" s="328"/>
      <c r="AI273" s="328"/>
      <c r="AK273" s="97"/>
    </row>
    <row r="274" spans="1:92" hidden="1">
      <c r="C274" s="987" t="s">
        <v>596</v>
      </c>
      <c r="D274" s="987"/>
      <c r="E274" s="987"/>
      <c r="F274" s="987"/>
      <c r="G274" s="987"/>
      <c r="H274" s="987"/>
      <c r="I274" s="987"/>
      <c r="J274" s="987"/>
      <c r="K274" s="987"/>
      <c r="L274" s="987"/>
      <c r="M274" s="987"/>
      <c r="N274" s="989" t="s">
        <v>7</v>
      </c>
      <c r="O274" s="989"/>
      <c r="P274" s="989"/>
      <c r="Q274" s="989"/>
      <c r="R274" s="989"/>
      <c r="S274" s="989"/>
      <c r="T274" s="989"/>
      <c r="U274" s="989"/>
      <c r="V274" s="989"/>
      <c r="W274" s="989"/>
      <c r="X274" s="989"/>
      <c r="Y274" s="989" t="s">
        <v>411</v>
      </c>
      <c r="Z274" s="989"/>
      <c r="AA274" s="989"/>
      <c r="AB274" s="989"/>
      <c r="AC274" s="989"/>
      <c r="AD274" s="989"/>
      <c r="AE274" s="989"/>
      <c r="AF274" s="989"/>
      <c r="AG274" s="989"/>
      <c r="AH274" s="989"/>
      <c r="AI274" s="989"/>
      <c r="AK274" s="97"/>
    </row>
    <row r="275" spans="1:92" hidden="1">
      <c r="C275" s="988"/>
      <c r="D275" s="988"/>
      <c r="E275" s="988"/>
      <c r="F275" s="988"/>
      <c r="G275" s="988"/>
      <c r="H275" s="988"/>
      <c r="I275" s="988"/>
      <c r="J275" s="988"/>
      <c r="K275" s="988"/>
      <c r="L275" s="988"/>
      <c r="M275" s="988"/>
      <c r="N275" s="990" t="s">
        <v>611</v>
      </c>
      <c r="O275" s="990"/>
      <c r="P275" s="990"/>
      <c r="Q275" s="330" t="s">
        <v>612</v>
      </c>
      <c r="R275" s="330"/>
      <c r="S275" s="330"/>
      <c r="T275" s="330"/>
      <c r="U275" s="330"/>
      <c r="V275" s="990" t="s">
        <v>613</v>
      </c>
      <c r="W275" s="990"/>
      <c r="X275" s="990"/>
      <c r="Y275" s="990" t="s">
        <v>611</v>
      </c>
      <c r="Z275" s="990"/>
      <c r="AA275" s="990"/>
      <c r="AB275" s="991" t="s">
        <v>612</v>
      </c>
      <c r="AC275" s="992"/>
      <c r="AD275" s="992"/>
      <c r="AE275" s="992"/>
      <c r="AF275" s="992"/>
      <c r="AG275" s="993"/>
      <c r="AH275" s="994" t="s">
        <v>613</v>
      </c>
      <c r="AI275" s="994"/>
      <c r="AK275" s="97"/>
    </row>
    <row r="276" spans="1:92" hidden="1">
      <c r="C276" s="995" t="s">
        <v>614</v>
      </c>
      <c r="D276" s="996"/>
      <c r="E276" s="996"/>
      <c r="F276" s="996"/>
      <c r="G276" s="996"/>
      <c r="H276" s="996"/>
      <c r="I276" s="996"/>
      <c r="J276" s="996"/>
      <c r="K276" s="996"/>
      <c r="L276" s="996"/>
      <c r="M276" s="996"/>
      <c r="N276" s="997">
        <v>7209930</v>
      </c>
      <c r="O276" s="997"/>
      <c r="P276" s="997"/>
      <c r="Q276" s="997">
        <v>72099300000</v>
      </c>
      <c r="R276" s="997"/>
      <c r="S276" s="997"/>
      <c r="T276" s="997"/>
      <c r="U276" s="997"/>
      <c r="V276" s="998">
        <v>0.75103437500000003</v>
      </c>
      <c r="W276" s="998"/>
      <c r="X276" s="998"/>
      <c r="Y276" s="999">
        <v>7209930</v>
      </c>
      <c r="Z276" s="999"/>
      <c r="AA276" s="999"/>
      <c r="AB276" s="1000">
        <v>72099300000</v>
      </c>
      <c r="AC276" s="1001"/>
      <c r="AD276" s="1001"/>
      <c r="AE276" s="1001"/>
      <c r="AF276" s="1001"/>
      <c r="AG276" s="1002"/>
      <c r="AH276" s="1003">
        <v>0.75103437500000003</v>
      </c>
      <c r="AI276" s="1003"/>
      <c r="AK276" s="97"/>
    </row>
    <row r="277" spans="1:92" hidden="1">
      <c r="C277" s="1004" t="s">
        <v>370</v>
      </c>
      <c r="D277" s="1005"/>
      <c r="E277" s="1005"/>
      <c r="F277" s="1005"/>
      <c r="G277" s="1005"/>
      <c r="H277" s="1005"/>
      <c r="I277" s="1005"/>
      <c r="J277" s="1005"/>
      <c r="K277" s="1005"/>
      <c r="L277" s="1005"/>
      <c r="M277" s="1005"/>
      <c r="N277" s="1006"/>
      <c r="O277" s="1006"/>
      <c r="P277" s="1006"/>
      <c r="Q277" s="1006"/>
      <c r="R277" s="1006"/>
      <c r="S277" s="1006"/>
      <c r="T277" s="1006"/>
      <c r="U277" s="1006"/>
      <c r="V277" s="1007"/>
      <c r="W277" s="1007"/>
      <c r="X277" s="1007"/>
      <c r="Y277" s="1006">
        <v>895600</v>
      </c>
      <c r="Z277" s="1006"/>
      <c r="AA277" s="1006"/>
      <c r="AB277" s="1008">
        <v>8956000000</v>
      </c>
      <c r="AC277" s="1008"/>
      <c r="AD277" s="1008"/>
      <c r="AE277" s="1008"/>
      <c r="AF277" s="1008"/>
      <c r="AG277" s="1008"/>
      <c r="AH277" s="1009">
        <v>9.3291666666666662E-2</v>
      </c>
      <c r="AI277" s="1009"/>
      <c r="AK277" s="97"/>
    </row>
    <row r="278" spans="1:92" hidden="1">
      <c r="C278" s="1005" t="s">
        <v>615</v>
      </c>
      <c r="D278" s="1005"/>
      <c r="E278" s="1005"/>
      <c r="F278" s="1005"/>
      <c r="G278" s="1005"/>
      <c r="H278" s="1005"/>
      <c r="I278" s="1005"/>
      <c r="J278" s="1005"/>
      <c r="K278" s="1005"/>
      <c r="L278" s="1005"/>
      <c r="M278" s="1005"/>
      <c r="N278" s="1010">
        <v>447800</v>
      </c>
      <c r="O278" s="1010"/>
      <c r="P278" s="1010"/>
      <c r="Q278" s="1010">
        <v>4478000000</v>
      </c>
      <c r="R278" s="1010"/>
      <c r="S278" s="1010"/>
      <c r="T278" s="1010"/>
      <c r="U278" s="1010"/>
      <c r="V278" s="1007">
        <v>4.6645833333333331E-2</v>
      </c>
      <c r="W278" s="1007"/>
      <c r="X278" s="1007"/>
      <c r="Y278" s="1011"/>
      <c r="Z278" s="1011"/>
      <c r="AA278" s="1011"/>
      <c r="AB278" s="1008"/>
      <c r="AC278" s="1008"/>
      <c r="AD278" s="1008"/>
      <c r="AE278" s="1008"/>
      <c r="AF278" s="1008"/>
      <c r="AG278" s="1008"/>
      <c r="AH278" s="1009">
        <v>0</v>
      </c>
      <c r="AI278" s="1009"/>
      <c r="AK278" s="97"/>
    </row>
    <row r="279" spans="1:92" hidden="1">
      <c r="C279" s="1005" t="s">
        <v>616</v>
      </c>
      <c r="D279" s="1005"/>
      <c r="E279" s="1005"/>
      <c r="F279" s="1005"/>
      <c r="G279" s="1005"/>
      <c r="H279" s="1005"/>
      <c r="I279" s="1005"/>
      <c r="J279" s="1005"/>
      <c r="K279" s="1005"/>
      <c r="L279" s="1005"/>
      <c r="M279" s="1005"/>
      <c r="N279" s="1010">
        <v>447800</v>
      </c>
      <c r="O279" s="1010"/>
      <c r="P279" s="1010"/>
      <c r="Q279" s="1010">
        <v>4478000000</v>
      </c>
      <c r="R279" s="1010"/>
      <c r="S279" s="1010"/>
      <c r="T279" s="1010"/>
      <c r="U279" s="1010"/>
      <c r="V279" s="1007">
        <v>4.6645833333333331E-2</v>
      </c>
      <c r="W279" s="1007"/>
      <c r="X279" s="1007"/>
      <c r="Y279" s="1011"/>
      <c r="Z279" s="1011"/>
      <c r="AA279" s="1011"/>
      <c r="AB279" s="1008"/>
      <c r="AC279" s="1008"/>
      <c r="AD279" s="1008"/>
      <c r="AE279" s="1008"/>
      <c r="AF279" s="1008"/>
      <c r="AG279" s="1008"/>
      <c r="AH279" s="1009">
        <v>0</v>
      </c>
      <c r="AI279" s="1009"/>
      <c r="AK279" s="97"/>
    </row>
    <row r="280" spans="1:92" hidden="1">
      <c r="C280" s="1004" t="s">
        <v>372</v>
      </c>
      <c r="D280" s="1005"/>
      <c r="E280" s="1005"/>
      <c r="F280" s="1005"/>
      <c r="G280" s="1005"/>
      <c r="H280" s="1005"/>
      <c r="I280" s="1005"/>
      <c r="J280" s="1005"/>
      <c r="K280" s="1005"/>
      <c r="L280" s="1005"/>
      <c r="M280" s="1005"/>
      <c r="N280" s="1010">
        <v>423500</v>
      </c>
      <c r="O280" s="1010"/>
      <c r="P280" s="1010"/>
      <c r="Q280" s="1010">
        <v>4235000000</v>
      </c>
      <c r="R280" s="1010"/>
      <c r="S280" s="1010"/>
      <c r="T280" s="1010"/>
      <c r="U280" s="1010"/>
      <c r="V280" s="1007">
        <v>4.4114583333333332E-2</v>
      </c>
      <c r="W280" s="1007"/>
      <c r="X280" s="1007"/>
      <c r="Y280" s="1006">
        <v>423500</v>
      </c>
      <c r="Z280" s="1006"/>
      <c r="AA280" s="1006"/>
      <c r="AB280" s="1008">
        <v>4235000000</v>
      </c>
      <c r="AC280" s="1008"/>
      <c r="AD280" s="1008"/>
      <c r="AE280" s="1008"/>
      <c r="AF280" s="1008"/>
      <c r="AG280" s="1008"/>
      <c r="AH280" s="1009">
        <v>4.4114583333333332E-2</v>
      </c>
      <c r="AI280" s="1009"/>
      <c r="AK280" s="97"/>
      <c r="BS280" s="101">
        <v>790970</v>
      </c>
    </row>
    <row r="281" spans="1:92" hidden="1">
      <c r="C281" s="1004" t="s">
        <v>371</v>
      </c>
      <c r="D281" s="1005"/>
      <c r="E281" s="1005"/>
      <c r="F281" s="1005"/>
      <c r="G281" s="1005"/>
      <c r="H281" s="1005"/>
      <c r="I281" s="1005"/>
      <c r="J281" s="1005"/>
      <c r="K281" s="1005"/>
      <c r="L281" s="1005"/>
      <c r="M281" s="1005"/>
      <c r="N281" s="1010">
        <v>280000</v>
      </c>
      <c r="O281" s="1010"/>
      <c r="P281" s="1010"/>
      <c r="Q281" s="1012">
        <v>2800000000</v>
      </c>
      <c r="R281" s="1012"/>
      <c r="S281" s="1012"/>
      <c r="T281" s="1012"/>
      <c r="U281" s="1012"/>
      <c r="V281" s="1013">
        <v>2.9166666666666667E-2</v>
      </c>
      <c r="W281" s="1013"/>
      <c r="X281" s="1013"/>
      <c r="Y281" s="1014">
        <v>280000</v>
      </c>
      <c r="Z281" s="1014"/>
      <c r="AA281" s="1014"/>
      <c r="AB281" s="1015">
        <v>2800000000</v>
      </c>
      <c r="AC281" s="1016"/>
      <c r="AD281" s="1016"/>
      <c r="AE281" s="1016"/>
      <c r="AF281" s="1016"/>
      <c r="AG281" s="1017"/>
      <c r="AH281" s="1009">
        <v>2.9166666666666667E-2</v>
      </c>
      <c r="AI281" s="1009"/>
      <c r="AK281" s="97"/>
    </row>
    <row r="282" spans="1:92" hidden="1">
      <c r="C282" s="1018" t="s">
        <v>617</v>
      </c>
      <c r="D282" s="1019"/>
      <c r="E282" s="1019"/>
      <c r="F282" s="1019"/>
      <c r="G282" s="1019"/>
      <c r="H282" s="1019"/>
      <c r="I282" s="1019"/>
      <c r="J282" s="1019"/>
      <c r="K282" s="1019"/>
      <c r="L282" s="1019"/>
      <c r="M282" s="1019"/>
      <c r="N282" s="1020">
        <v>790970</v>
      </c>
      <c r="O282" s="1020"/>
      <c r="P282" s="1020"/>
      <c r="Q282" s="1020">
        <v>7909700000</v>
      </c>
      <c r="R282" s="1020"/>
      <c r="S282" s="1020"/>
      <c r="T282" s="1020"/>
      <c r="U282" s="1020"/>
      <c r="V282" s="1021">
        <v>8.2392708333333328E-2</v>
      </c>
      <c r="W282" s="1021"/>
      <c r="X282" s="1021"/>
      <c r="Y282" s="1022">
        <v>790970</v>
      </c>
      <c r="Z282" s="1022"/>
      <c r="AA282" s="1022"/>
      <c r="AB282" s="1023">
        <v>7909700000</v>
      </c>
      <c r="AC282" s="1024"/>
      <c r="AD282" s="1024"/>
      <c r="AE282" s="1024"/>
      <c r="AF282" s="1024"/>
      <c r="AG282" s="1025"/>
      <c r="AH282" s="1026">
        <v>8.2392708333333328E-2</v>
      </c>
      <c r="AI282" s="1026"/>
      <c r="AK282" s="97"/>
    </row>
    <row r="283" spans="1:92" s="97" customFormat="1" ht="14.25" hidden="1">
      <c r="A283" s="103"/>
      <c r="B283" s="96"/>
      <c r="C283" s="989" t="s">
        <v>346</v>
      </c>
      <c r="D283" s="989"/>
      <c r="E283" s="989"/>
      <c r="F283" s="989"/>
      <c r="G283" s="989"/>
      <c r="H283" s="989"/>
      <c r="I283" s="989"/>
      <c r="J283" s="989"/>
      <c r="K283" s="989"/>
      <c r="L283" s="989"/>
      <c r="M283" s="989"/>
      <c r="N283" s="1027">
        <v>9600000</v>
      </c>
      <c r="O283" s="1027"/>
      <c r="P283" s="1027"/>
      <c r="Q283" s="1027">
        <v>96000000000</v>
      </c>
      <c r="R283" s="1027"/>
      <c r="S283" s="1027"/>
      <c r="T283" s="1027"/>
      <c r="U283" s="1027"/>
      <c r="V283" s="1028">
        <v>1</v>
      </c>
      <c r="W283" s="1028"/>
      <c r="X283" s="1028"/>
      <c r="Y283" s="1027">
        <v>9600000</v>
      </c>
      <c r="Z283" s="1027"/>
      <c r="AA283" s="1027"/>
      <c r="AB283" s="1029">
        <v>96000000000</v>
      </c>
      <c r="AC283" s="1029"/>
      <c r="AD283" s="1029"/>
      <c r="AE283" s="1029"/>
      <c r="AF283" s="1029"/>
      <c r="AG283" s="1029"/>
      <c r="AH283" s="1030">
        <v>1</v>
      </c>
      <c r="AI283" s="1030"/>
      <c r="AJ283" s="134"/>
      <c r="BR283" s="331">
        <v>96000000000</v>
      </c>
      <c r="BS283" s="138">
        <v>450000</v>
      </c>
      <c r="BT283" s="138"/>
      <c r="BU283" s="138"/>
      <c r="BV283" s="139"/>
      <c r="BW283" s="139"/>
      <c r="BX283" s="139"/>
      <c r="BY283" s="139"/>
      <c r="BZ283" s="139"/>
      <c r="CA283" s="139"/>
      <c r="CB283" s="139"/>
      <c r="CC283" s="139"/>
      <c r="CD283" s="139"/>
      <c r="CE283" s="139"/>
      <c r="CF283" s="139"/>
      <c r="CG283" s="139"/>
      <c r="CH283" s="139"/>
      <c r="CI283" s="139"/>
      <c r="CJ283" s="139"/>
      <c r="CK283" s="139"/>
      <c r="CL283" s="139"/>
      <c r="CM283" s="139"/>
      <c r="CN283" s="139"/>
    </row>
    <row r="284" spans="1:92" hidden="1">
      <c r="C284" s="94"/>
      <c r="D284" s="94"/>
      <c r="E284" s="94"/>
      <c r="F284" s="94"/>
      <c r="G284" s="94"/>
      <c r="H284" s="94"/>
      <c r="I284" s="94"/>
      <c r="J284" s="94"/>
      <c r="K284" s="94"/>
      <c r="L284" s="94"/>
      <c r="M284" s="94"/>
      <c r="N284" s="94"/>
      <c r="O284" s="94"/>
      <c r="P284" s="94"/>
      <c r="Q284" s="94"/>
      <c r="R284" s="94"/>
      <c r="S284" s="94"/>
      <c r="T284" s="121"/>
      <c r="W284" s="122"/>
      <c r="X284" s="122"/>
      <c r="Y284" s="122"/>
      <c r="Z284" s="122"/>
      <c r="AA284" s="122"/>
      <c r="AB284" s="122"/>
      <c r="AD284" s="122"/>
      <c r="AE284" s="122"/>
      <c r="AF284" s="122"/>
      <c r="AG284" s="122"/>
      <c r="AH284" s="122"/>
      <c r="AI284" s="122"/>
      <c r="BR284" s="332">
        <v>0</v>
      </c>
      <c r="BS284" s="98"/>
      <c r="BT284" s="98"/>
      <c r="BU284" s="98"/>
    </row>
    <row r="285" spans="1:92" hidden="1">
      <c r="B285" s="1031" t="s">
        <v>618</v>
      </c>
      <c r="C285" s="926"/>
      <c r="D285" s="926"/>
      <c r="E285" s="926"/>
      <c r="F285" s="926"/>
      <c r="G285" s="926"/>
      <c r="H285" s="926"/>
      <c r="I285" s="926"/>
      <c r="J285" s="926"/>
      <c r="K285" s="926"/>
      <c r="L285" s="926"/>
      <c r="M285" s="926"/>
      <c r="N285" s="926"/>
      <c r="O285" s="926"/>
      <c r="P285" s="926"/>
      <c r="Q285" s="926"/>
      <c r="R285" s="926"/>
      <c r="S285" s="926"/>
      <c r="T285" s="926"/>
      <c r="W285" s="1032" t="s">
        <v>619</v>
      </c>
      <c r="X285" s="922"/>
      <c r="Y285" s="922"/>
      <c r="Z285" s="922"/>
      <c r="AA285" s="922"/>
      <c r="AB285" s="922"/>
      <c r="AC285" s="333"/>
      <c r="AD285" s="1032" t="s">
        <v>620</v>
      </c>
      <c r="AE285" s="922"/>
      <c r="AF285" s="922"/>
      <c r="AG285" s="922"/>
      <c r="AH285" s="922"/>
      <c r="AI285" s="922"/>
      <c r="BS285" s="156"/>
    </row>
    <row r="286" spans="1:92" hidden="1">
      <c r="C286" s="94"/>
      <c r="D286" s="96"/>
      <c r="E286" s="94"/>
      <c r="F286" s="94"/>
      <c r="G286" s="94"/>
      <c r="H286" s="94"/>
      <c r="I286" s="94"/>
      <c r="J286" s="94"/>
      <c r="K286" s="94"/>
      <c r="L286" s="94"/>
      <c r="M286" s="94"/>
      <c r="N286" s="94"/>
      <c r="O286" s="94"/>
      <c r="P286" s="94"/>
      <c r="Q286" s="94"/>
      <c r="R286" s="94"/>
      <c r="S286" s="94"/>
      <c r="T286" s="121"/>
      <c r="W286" s="773" t="s">
        <v>341</v>
      </c>
      <c r="X286" s="773"/>
      <c r="Y286" s="773"/>
      <c r="Z286" s="773"/>
      <c r="AA286" s="773"/>
      <c r="AB286" s="773"/>
      <c r="AC286" s="106"/>
      <c r="AD286" s="775" t="s">
        <v>341</v>
      </c>
      <c r="AE286" s="775"/>
      <c r="AF286" s="775"/>
      <c r="AG286" s="775"/>
      <c r="AH286" s="775"/>
      <c r="AI286" s="775"/>
    </row>
    <row r="287" spans="1:92" hidden="1">
      <c r="C287" s="79" t="s">
        <v>621</v>
      </c>
      <c r="D287" s="94"/>
      <c r="E287" s="94"/>
      <c r="F287" s="94"/>
      <c r="G287" s="94"/>
      <c r="H287" s="94"/>
      <c r="I287" s="94"/>
      <c r="J287" s="94"/>
      <c r="K287" s="94"/>
      <c r="L287" s="94"/>
      <c r="M287" s="94"/>
      <c r="N287" s="94"/>
      <c r="O287" s="94"/>
      <c r="P287" s="94"/>
      <c r="Q287" s="94"/>
      <c r="R287" s="94"/>
      <c r="S287" s="94"/>
      <c r="T287" s="121"/>
      <c r="W287" s="1033"/>
      <c r="X287" s="1033"/>
      <c r="Y287" s="1033"/>
      <c r="Z287" s="1033"/>
      <c r="AA287" s="1033"/>
      <c r="AB287" s="1033"/>
      <c r="AC287" s="245"/>
      <c r="AD287" s="1033"/>
      <c r="AE287" s="1033"/>
      <c r="AF287" s="1033"/>
      <c r="AG287" s="1033"/>
      <c r="AH287" s="1033"/>
      <c r="AI287" s="1033"/>
    </row>
    <row r="288" spans="1:92" hidden="1">
      <c r="C288" s="79" t="s">
        <v>622</v>
      </c>
      <c r="D288" s="94"/>
      <c r="E288" s="94"/>
      <c r="F288" s="94"/>
      <c r="G288" s="94"/>
      <c r="H288" s="94"/>
      <c r="I288" s="94"/>
      <c r="J288" s="94"/>
      <c r="K288" s="94"/>
      <c r="L288" s="94"/>
      <c r="M288" s="94"/>
      <c r="N288" s="94"/>
      <c r="O288" s="94"/>
      <c r="P288" s="94"/>
      <c r="Q288" s="94"/>
      <c r="R288" s="94"/>
      <c r="S288" s="94"/>
      <c r="T288" s="121"/>
      <c r="W288" s="790">
        <v>96000000000</v>
      </c>
      <c r="X288" s="790"/>
      <c r="Y288" s="790"/>
      <c r="Z288" s="790"/>
      <c r="AA288" s="790"/>
      <c r="AB288" s="790"/>
      <c r="AC288" s="245"/>
      <c r="AD288" s="752">
        <v>96000000000</v>
      </c>
      <c r="AE288" s="752"/>
      <c r="AF288" s="752"/>
      <c r="AG288" s="752"/>
      <c r="AH288" s="752"/>
      <c r="AI288" s="752"/>
      <c r="BS288" s="101">
        <v>34149000000</v>
      </c>
    </row>
    <row r="289" spans="1:92" hidden="1">
      <c r="C289" s="79" t="s">
        <v>623</v>
      </c>
      <c r="D289" s="94"/>
      <c r="E289" s="94"/>
      <c r="F289" s="94"/>
      <c r="G289" s="94"/>
      <c r="H289" s="94"/>
      <c r="I289" s="94"/>
      <c r="J289" s="94"/>
      <c r="K289" s="94"/>
      <c r="L289" s="94"/>
      <c r="M289" s="94"/>
      <c r="N289" s="94"/>
      <c r="O289" s="94"/>
      <c r="P289" s="94"/>
      <c r="Q289" s="94"/>
      <c r="R289" s="94"/>
      <c r="S289" s="94"/>
      <c r="T289" s="121"/>
      <c r="W289" s="790">
        <v>0</v>
      </c>
      <c r="X289" s="790"/>
      <c r="Y289" s="790"/>
      <c r="Z289" s="790"/>
      <c r="AA289" s="790"/>
      <c r="AB289" s="790"/>
      <c r="AC289" s="245"/>
      <c r="AD289" s="790">
        <v>0</v>
      </c>
      <c r="AE289" s="790"/>
      <c r="AF289" s="790"/>
      <c r="AG289" s="790"/>
      <c r="AH289" s="790"/>
      <c r="AI289" s="790"/>
    </row>
    <row r="290" spans="1:92" hidden="1">
      <c r="C290" s="79" t="s">
        <v>624</v>
      </c>
      <c r="D290" s="94"/>
      <c r="E290" s="94"/>
      <c r="F290" s="94"/>
      <c r="G290" s="94"/>
      <c r="H290" s="94"/>
      <c r="I290" s="94"/>
      <c r="J290" s="94"/>
      <c r="K290" s="94"/>
      <c r="L290" s="94"/>
      <c r="M290" s="94"/>
      <c r="N290" s="94"/>
      <c r="O290" s="94"/>
      <c r="P290" s="94"/>
      <c r="Q290" s="94"/>
      <c r="R290" s="94"/>
      <c r="S290" s="94"/>
      <c r="T290" s="121"/>
      <c r="W290" s="790">
        <v>0</v>
      </c>
      <c r="X290" s="790"/>
      <c r="Y290" s="790"/>
      <c r="Z290" s="790"/>
      <c r="AA290" s="790"/>
      <c r="AB290" s="790"/>
      <c r="AC290" s="245"/>
      <c r="AD290" s="790">
        <v>0</v>
      </c>
      <c r="AE290" s="790"/>
      <c r="AF290" s="790"/>
      <c r="AG290" s="790"/>
      <c r="AH290" s="790"/>
      <c r="AI290" s="790"/>
    </row>
    <row r="291" spans="1:92" hidden="1">
      <c r="C291" s="79" t="s">
        <v>625</v>
      </c>
      <c r="D291" s="94"/>
      <c r="E291" s="94"/>
      <c r="F291" s="94"/>
      <c r="G291" s="94"/>
      <c r="H291" s="94"/>
      <c r="I291" s="94"/>
      <c r="J291" s="94"/>
      <c r="K291" s="94"/>
      <c r="L291" s="94"/>
      <c r="M291" s="94"/>
      <c r="N291" s="94"/>
      <c r="O291" s="94"/>
      <c r="P291" s="94"/>
      <c r="Q291" s="94"/>
      <c r="R291" s="94"/>
      <c r="S291" s="94"/>
      <c r="T291" s="121"/>
      <c r="W291" s="790">
        <v>96000000000</v>
      </c>
      <c r="X291" s="790"/>
      <c r="Y291" s="790"/>
      <c r="Z291" s="790"/>
      <c r="AA291" s="790"/>
      <c r="AB291" s="790"/>
      <c r="AC291" s="245"/>
      <c r="AD291" s="790">
        <v>96000000000</v>
      </c>
      <c r="AE291" s="790"/>
      <c r="AF291" s="790"/>
      <c r="AG291" s="790"/>
      <c r="AH291" s="790"/>
      <c r="AI291" s="790"/>
      <c r="BU291" s="254"/>
    </row>
    <row r="292" spans="1:92" hidden="1">
      <c r="C292" s="79" t="s">
        <v>626</v>
      </c>
      <c r="D292" s="94"/>
      <c r="E292" s="94"/>
      <c r="F292" s="94"/>
      <c r="G292" s="94"/>
      <c r="H292" s="94"/>
      <c r="I292" s="94"/>
      <c r="J292" s="94"/>
      <c r="K292" s="94"/>
      <c r="L292" s="94"/>
      <c r="M292" s="94"/>
      <c r="N292" s="94"/>
      <c r="O292" s="94"/>
      <c r="P292" s="94"/>
      <c r="Q292" s="94"/>
      <c r="R292" s="94"/>
      <c r="S292" s="94"/>
      <c r="T292" s="121"/>
      <c r="W292" s="790">
        <v>0</v>
      </c>
      <c r="X292" s="790"/>
      <c r="Y292" s="790"/>
      <c r="Z292" s="790"/>
      <c r="AA292" s="790"/>
      <c r="AB292" s="790"/>
      <c r="AC292" s="245"/>
      <c r="AD292" s="790">
        <v>0</v>
      </c>
      <c r="AE292" s="790"/>
      <c r="AF292" s="790"/>
      <c r="AG292" s="790"/>
      <c r="AH292" s="790"/>
      <c r="AI292" s="790"/>
      <c r="BU292" s="254"/>
    </row>
    <row r="293" spans="1:92" s="114" customFormat="1" hidden="1">
      <c r="A293" s="111"/>
      <c r="B293" s="112"/>
      <c r="C293" s="78" t="s">
        <v>627</v>
      </c>
      <c r="D293" s="334"/>
      <c r="E293" s="334"/>
      <c r="F293" s="334"/>
      <c r="G293" s="334"/>
      <c r="H293" s="334"/>
      <c r="I293" s="334"/>
      <c r="J293" s="334"/>
      <c r="K293" s="334"/>
      <c r="L293" s="334"/>
      <c r="M293" s="334"/>
      <c r="N293" s="334"/>
      <c r="O293" s="334"/>
      <c r="P293" s="334"/>
      <c r="Q293" s="334"/>
      <c r="R293" s="334"/>
      <c r="S293" s="334"/>
      <c r="T293" s="335"/>
      <c r="W293" s="790">
        <v>0</v>
      </c>
      <c r="X293" s="790"/>
      <c r="Y293" s="790"/>
      <c r="Z293" s="790"/>
      <c r="AA293" s="790"/>
      <c r="AB293" s="790"/>
      <c r="AC293" s="336"/>
      <c r="AD293" s="790">
        <v>0</v>
      </c>
      <c r="AE293" s="790"/>
      <c r="AF293" s="790"/>
      <c r="AG293" s="790"/>
      <c r="AH293" s="790"/>
      <c r="AI293" s="790"/>
      <c r="AJ293" s="115"/>
      <c r="BS293" s="119"/>
      <c r="BT293" s="119"/>
      <c r="BU293" s="337"/>
      <c r="BV293" s="120"/>
      <c r="BW293" s="120"/>
      <c r="BX293" s="120"/>
      <c r="BY293" s="120"/>
      <c r="BZ293" s="120"/>
      <c r="CA293" s="120"/>
      <c r="CB293" s="120"/>
      <c r="CC293" s="120"/>
      <c r="CD293" s="120"/>
      <c r="CE293" s="120"/>
      <c r="CF293" s="120"/>
      <c r="CG293" s="120"/>
      <c r="CH293" s="120"/>
      <c r="CI293" s="120"/>
      <c r="CJ293" s="120"/>
      <c r="CK293" s="120"/>
      <c r="CL293" s="120"/>
      <c r="CM293" s="120"/>
      <c r="CN293" s="120"/>
    </row>
    <row r="294" spans="1:92" s="114" customFormat="1" hidden="1">
      <c r="A294" s="111"/>
      <c r="B294" s="112"/>
      <c r="C294" s="78" t="s">
        <v>628</v>
      </c>
      <c r="D294" s="334"/>
      <c r="E294" s="334"/>
      <c r="F294" s="334"/>
      <c r="G294" s="334"/>
      <c r="H294" s="334"/>
      <c r="I294" s="334"/>
      <c r="J294" s="334"/>
      <c r="K294" s="334"/>
      <c r="L294" s="334"/>
      <c r="M294" s="334"/>
      <c r="N294" s="334"/>
      <c r="O294" s="334"/>
      <c r="P294" s="334"/>
      <c r="Q294" s="334"/>
      <c r="R294" s="334"/>
      <c r="S294" s="334"/>
      <c r="T294" s="335"/>
      <c r="W294" s="790">
        <v>0</v>
      </c>
      <c r="X294" s="790"/>
      <c r="Y294" s="790"/>
      <c r="Z294" s="790"/>
      <c r="AA294" s="790"/>
      <c r="AB294" s="790"/>
      <c r="AC294" s="336"/>
      <c r="AD294" s="790">
        <v>0</v>
      </c>
      <c r="AE294" s="790"/>
      <c r="AF294" s="790"/>
      <c r="AG294" s="790"/>
      <c r="AH294" s="790"/>
      <c r="AI294" s="790"/>
      <c r="AJ294" s="115"/>
      <c r="BS294" s="119"/>
      <c r="BT294" s="119"/>
      <c r="BU294" s="337"/>
      <c r="BV294" s="120"/>
      <c r="BW294" s="120"/>
      <c r="BX294" s="120"/>
      <c r="BY294" s="120"/>
      <c r="BZ294" s="120"/>
      <c r="CA294" s="120"/>
      <c r="CB294" s="120"/>
      <c r="CC294" s="120"/>
      <c r="CD294" s="120"/>
      <c r="CE294" s="120"/>
      <c r="CF294" s="120"/>
      <c r="CG294" s="120"/>
      <c r="CH294" s="120"/>
      <c r="CI294" s="120"/>
      <c r="CJ294" s="120"/>
      <c r="CK294" s="120"/>
      <c r="CL294" s="120"/>
      <c r="CM294" s="120"/>
      <c r="CN294" s="120"/>
    </row>
    <row r="295" spans="1:92" s="114" customFormat="1" hidden="1">
      <c r="A295" s="111"/>
      <c r="B295" s="112"/>
      <c r="C295" s="79" t="s">
        <v>629</v>
      </c>
      <c r="D295" s="334"/>
      <c r="E295" s="334"/>
      <c r="F295" s="334"/>
      <c r="G295" s="334"/>
      <c r="H295" s="334"/>
      <c r="I295" s="334"/>
      <c r="J295" s="334"/>
      <c r="K295" s="334"/>
      <c r="L295" s="334"/>
      <c r="M295" s="334"/>
      <c r="N295" s="334"/>
      <c r="O295" s="334"/>
      <c r="P295" s="334"/>
      <c r="Q295" s="334"/>
      <c r="R295" s="334"/>
      <c r="S295" s="334"/>
      <c r="T295" s="335"/>
      <c r="W295" s="791">
        <v>0</v>
      </c>
      <c r="X295" s="791"/>
      <c r="Y295" s="791"/>
      <c r="Z295" s="791"/>
      <c r="AA295" s="791"/>
      <c r="AB295" s="791"/>
      <c r="AC295" s="336"/>
      <c r="AD295" s="791">
        <v>0</v>
      </c>
      <c r="AE295" s="791"/>
      <c r="AF295" s="791"/>
      <c r="AG295" s="791"/>
      <c r="AH295" s="791"/>
      <c r="AI295" s="791"/>
      <c r="AJ295" s="115"/>
      <c r="BS295" s="119"/>
      <c r="BT295" s="119"/>
      <c r="BU295" s="1034"/>
      <c r="BV295" s="1034"/>
      <c r="BW295" s="120"/>
      <c r="BX295" s="120"/>
      <c r="BY295" s="120"/>
      <c r="BZ295" s="120"/>
      <c r="CA295" s="120"/>
      <c r="CB295" s="120"/>
      <c r="CC295" s="120"/>
      <c r="CD295" s="120"/>
      <c r="CE295" s="120"/>
      <c r="CF295" s="120"/>
      <c r="CG295" s="120"/>
      <c r="CH295" s="120"/>
      <c r="CI295" s="120"/>
      <c r="CJ295" s="120"/>
      <c r="CK295" s="120"/>
      <c r="CL295" s="120"/>
      <c r="CM295" s="120"/>
      <c r="CN295" s="120"/>
    </row>
    <row r="296" spans="1:92" hidden="1">
      <c r="C296" s="79"/>
      <c r="D296" s="94"/>
      <c r="E296" s="94"/>
      <c r="F296" s="94"/>
      <c r="G296" s="94"/>
      <c r="H296" s="94"/>
      <c r="I296" s="94"/>
      <c r="J296" s="94"/>
      <c r="K296" s="94"/>
      <c r="L296" s="94"/>
      <c r="M296" s="94"/>
      <c r="N296" s="94"/>
      <c r="O296" s="94"/>
      <c r="P296" s="94"/>
      <c r="Q296" s="94"/>
      <c r="R296" s="94"/>
      <c r="S296" s="94"/>
      <c r="T296" s="121"/>
      <c r="W296" s="110"/>
      <c r="X296" s="110"/>
      <c r="Y296" s="110"/>
      <c r="Z296" s="110"/>
      <c r="AA296" s="110"/>
      <c r="AB296" s="110"/>
      <c r="AD296" s="110"/>
      <c r="AE296" s="110"/>
      <c r="AF296" s="110"/>
      <c r="AG296" s="110"/>
      <c r="AH296" s="110"/>
      <c r="AI296" s="110"/>
    </row>
    <row r="297" spans="1:92" hidden="1">
      <c r="B297" s="96" t="s">
        <v>630</v>
      </c>
      <c r="C297" s="96"/>
      <c r="D297" s="94"/>
      <c r="E297" s="94"/>
      <c r="F297" s="94"/>
      <c r="G297" s="94"/>
      <c r="H297" s="94"/>
      <c r="I297" s="94"/>
      <c r="J297" s="94"/>
      <c r="K297" s="94"/>
      <c r="L297" s="94"/>
      <c r="M297" s="94"/>
      <c r="N297" s="94"/>
      <c r="O297" s="94"/>
      <c r="P297" s="94"/>
      <c r="Q297" s="94"/>
      <c r="R297" s="94"/>
      <c r="S297" s="94"/>
      <c r="T297" s="121"/>
      <c r="W297" s="766" t="s">
        <v>7</v>
      </c>
      <c r="X297" s="767"/>
      <c r="Y297" s="767"/>
      <c r="Z297" s="767"/>
      <c r="AA297" s="767"/>
      <c r="AB297" s="767"/>
      <c r="AC297" s="94"/>
      <c r="AD297" s="766" t="s">
        <v>411</v>
      </c>
      <c r="AE297" s="767"/>
      <c r="AF297" s="767"/>
      <c r="AG297" s="767"/>
      <c r="AH297" s="767"/>
      <c r="AI297" s="767"/>
    </row>
    <row r="298" spans="1:92" hidden="1">
      <c r="C298" s="338"/>
      <c r="D298" s="338"/>
      <c r="E298" s="338"/>
      <c r="F298" s="338"/>
      <c r="G298" s="338"/>
      <c r="H298" s="338"/>
      <c r="I298" s="338"/>
      <c r="J298" s="338"/>
      <c r="K298" s="338"/>
      <c r="L298" s="338"/>
      <c r="M298" s="338"/>
      <c r="N298" s="338"/>
      <c r="O298" s="338"/>
      <c r="P298" s="338"/>
      <c r="Q298" s="338"/>
      <c r="R298" s="338"/>
      <c r="S298" s="338"/>
      <c r="T298" s="338"/>
      <c r="U298" s="338"/>
      <c r="V298" s="338"/>
      <c r="W298" s="773" t="s">
        <v>341</v>
      </c>
      <c r="X298" s="773"/>
      <c r="Y298" s="773"/>
      <c r="Z298" s="773"/>
      <c r="AA298" s="773"/>
      <c r="AB298" s="773"/>
      <c r="AC298" s="339"/>
      <c r="AD298" s="775" t="s">
        <v>341</v>
      </c>
      <c r="AE298" s="775"/>
      <c r="AF298" s="775"/>
      <c r="AG298" s="775"/>
      <c r="AH298" s="775"/>
      <c r="AI298" s="775"/>
    </row>
    <row r="299" spans="1:92" hidden="1">
      <c r="C299" s="140" t="s">
        <v>631</v>
      </c>
      <c r="D299" s="338"/>
      <c r="E299" s="338"/>
      <c r="F299" s="338"/>
      <c r="G299" s="338"/>
      <c r="H299" s="338"/>
      <c r="I299" s="338"/>
      <c r="J299" s="338"/>
      <c r="K299" s="338"/>
      <c r="L299" s="338"/>
      <c r="M299" s="338"/>
      <c r="N299" s="338"/>
      <c r="O299" s="338"/>
      <c r="P299" s="338"/>
      <c r="Q299" s="338"/>
      <c r="R299" s="338"/>
      <c r="S299" s="338"/>
      <c r="T299" s="338"/>
      <c r="U299" s="338"/>
      <c r="V299" s="338"/>
      <c r="W299" s="779">
        <v>9600000</v>
      </c>
      <c r="X299" s="779"/>
      <c r="Y299" s="779"/>
      <c r="Z299" s="779"/>
      <c r="AA299" s="779"/>
      <c r="AB299" s="779"/>
      <c r="AC299" s="340"/>
      <c r="AD299" s="779">
        <v>9600000</v>
      </c>
      <c r="AE299" s="779"/>
      <c r="AF299" s="779"/>
      <c r="AG299" s="779"/>
      <c r="AH299" s="779"/>
      <c r="AI299" s="779"/>
      <c r="BS299" s="98"/>
      <c r="BT299" s="98"/>
      <c r="BU299" s="98"/>
    </row>
    <row r="300" spans="1:92" hidden="1">
      <c r="C300" s="1035" t="s">
        <v>632</v>
      </c>
      <c r="D300" s="926"/>
      <c r="E300" s="926"/>
      <c r="F300" s="926"/>
      <c r="G300" s="926"/>
      <c r="H300" s="926"/>
      <c r="I300" s="926"/>
      <c r="J300" s="926"/>
      <c r="K300" s="926"/>
      <c r="L300" s="926"/>
      <c r="M300" s="926"/>
      <c r="N300" s="926"/>
      <c r="O300" s="926"/>
      <c r="P300" s="926"/>
      <c r="Q300" s="926"/>
      <c r="R300" s="926"/>
      <c r="S300" s="926"/>
      <c r="T300" s="926"/>
      <c r="U300" s="926"/>
      <c r="V300" s="338"/>
      <c r="W300" s="779">
        <v>9600000</v>
      </c>
      <c r="X300" s="779"/>
      <c r="Y300" s="779"/>
      <c r="Z300" s="779"/>
      <c r="AA300" s="779"/>
      <c r="AB300" s="779"/>
      <c r="AC300" s="340"/>
      <c r="AD300" s="779">
        <v>9600000</v>
      </c>
      <c r="AE300" s="779"/>
      <c r="AF300" s="779"/>
      <c r="AG300" s="779"/>
      <c r="AH300" s="779"/>
      <c r="AI300" s="779"/>
      <c r="BS300" s="98"/>
      <c r="BT300" s="98"/>
      <c r="BU300" s="98"/>
    </row>
    <row r="301" spans="1:92" hidden="1">
      <c r="C301" s="338"/>
      <c r="D301" s="338"/>
      <c r="E301" s="338"/>
      <c r="F301" s="79" t="s">
        <v>633</v>
      </c>
      <c r="G301" s="338"/>
      <c r="H301" s="338"/>
      <c r="I301" s="338"/>
      <c r="J301" s="338"/>
      <c r="K301" s="338"/>
      <c r="L301" s="338"/>
      <c r="M301" s="338"/>
      <c r="N301" s="338"/>
      <c r="O301" s="338"/>
      <c r="P301" s="338"/>
      <c r="Q301" s="338"/>
      <c r="R301" s="338"/>
      <c r="S301" s="338"/>
      <c r="T301" s="338"/>
      <c r="U301" s="338"/>
      <c r="V301" s="338"/>
      <c r="W301" s="1036">
        <v>9600000</v>
      </c>
      <c r="X301" s="1036"/>
      <c r="Y301" s="1036"/>
      <c r="Z301" s="1036"/>
      <c r="AA301" s="1036"/>
      <c r="AB301" s="1036"/>
      <c r="AC301" s="340"/>
      <c r="AD301" s="1036">
        <v>9600000</v>
      </c>
      <c r="AE301" s="1036"/>
      <c r="AF301" s="1036"/>
      <c r="AG301" s="1036"/>
      <c r="AH301" s="1036"/>
      <c r="AI301" s="1036"/>
      <c r="BS301" s="98"/>
      <c r="BT301" s="98"/>
      <c r="BU301" s="98"/>
    </row>
    <row r="302" spans="1:92" hidden="1">
      <c r="C302" s="338"/>
      <c r="D302" s="338"/>
      <c r="E302" s="338"/>
      <c r="F302" s="79" t="s">
        <v>634</v>
      </c>
      <c r="G302" s="338"/>
      <c r="H302" s="338"/>
      <c r="I302" s="338"/>
      <c r="J302" s="338"/>
      <c r="K302" s="338"/>
      <c r="L302" s="338"/>
      <c r="M302" s="338"/>
      <c r="N302" s="338"/>
      <c r="O302" s="338"/>
      <c r="P302" s="338"/>
      <c r="Q302" s="338"/>
      <c r="R302" s="338"/>
      <c r="S302" s="338"/>
      <c r="T302" s="338"/>
      <c r="U302" s="338"/>
      <c r="V302" s="338"/>
      <c r="W302" s="779">
        <v>0</v>
      </c>
      <c r="X302" s="779"/>
      <c r="Y302" s="779"/>
      <c r="Z302" s="779"/>
      <c r="AA302" s="779"/>
      <c r="AB302" s="779"/>
      <c r="AC302" s="340"/>
      <c r="AD302" s="779">
        <v>0</v>
      </c>
      <c r="AE302" s="779"/>
      <c r="AF302" s="779"/>
      <c r="AG302" s="779"/>
      <c r="AH302" s="779"/>
      <c r="AI302" s="779"/>
      <c r="BS302" s="98"/>
      <c r="BT302" s="98"/>
      <c r="BU302" s="98"/>
    </row>
    <row r="303" spans="1:92" hidden="1">
      <c r="C303" s="140" t="s">
        <v>635</v>
      </c>
      <c r="D303" s="338"/>
      <c r="E303" s="338"/>
      <c r="F303" s="338"/>
      <c r="G303" s="338"/>
      <c r="H303" s="338"/>
      <c r="I303" s="338"/>
      <c r="J303" s="338"/>
      <c r="K303" s="338"/>
      <c r="L303" s="338"/>
      <c r="M303" s="338"/>
      <c r="N303" s="338"/>
      <c r="O303" s="338"/>
      <c r="P303" s="338"/>
      <c r="Q303" s="338"/>
      <c r="R303" s="338"/>
      <c r="S303" s="338"/>
      <c r="T303" s="338"/>
      <c r="U303" s="338"/>
      <c r="V303" s="338"/>
      <c r="W303" s="779">
        <v>9600000</v>
      </c>
      <c r="X303" s="779"/>
      <c r="Y303" s="779"/>
      <c r="Z303" s="779"/>
      <c r="AA303" s="779"/>
      <c r="AB303" s="779"/>
      <c r="AC303" s="340"/>
      <c r="AD303" s="779">
        <v>9600000</v>
      </c>
      <c r="AE303" s="779"/>
      <c r="AF303" s="779"/>
      <c r="AG303" s="779"/>
      <c r="AH303" s="779"/>
      <c r="AI303" s="779"/>
      <c r="BS303" s="98"/>
      <c r="BT303" s="98"/>
      <c r="BU303" s="98"/>
    </row>
    <row r="304" spans="1:92" hidden="1">
      <c r="C304" s="140"/>
      <c r="D304" s="338"/>
      <c r="E304" s="338"/>
      <c r="F304" s="79" t="s">
        <v>633</v>
      </c>
      <c r="G304" s="338"/>
      <c r="H304" s="338"/>
      <c r="I304" s="338"/>
      <c r="J304" s="338"/>
      <c r="K304" s="338"/>
      <c r="L304" s="338"/>
      <c r="M304" s="338"/>
      <c r="N304" s="338"/>
      <c r="O304" s="338"/>
      <c r="P304" s="338"/>
      <c r="Q304" s="338"/>
      <c r="R304" s="338"/>
      <c r="S304" s="338"/>
      <c r="T304" s="338"/>
      <c r="U304" s="338"/>
      <c r="V304" s="338"/>
      <c r="W304" s="1036">
        <v>9600000</v>
      </c>
      <c r="X304" s="1036"/>
      <c r="Y304" s="1036"/>
      <c r="Z304" s="1036"/>
      <c r="AA304" s="1036"/>
      <c r="AB304" s="1036"/>
      <c r="AC304" s="340"/>
      <c r="AD304" s="1036">
        <v>9600000</v>
      </c>
      <c r="AE304" s="1036"/>
      <c r="AF304" s="1036"/>
      <c r="AG304" s="1036"/>
      <c r="AH304" s="1036"/>
      <c r="AI304" s="1036"/>
      <c r="BR304" s="102"/>
      <c r="BS304" s="98"/>
      <c r="BT304" s="98"/>
      <c r="BU304" s="98"/>
    </row>
    <row r="305" spans="2:92" hidden="1">
      <c r="C305" s="140"/>
      <c r="D305" s="338"/>
      <c r="E305" s="338"/>
      <c r="F305" s="79" t="s">
        <v>634</v>
      </c>
      <c r="G305" s="338"/>
      <c r="H305" s="338"/>
      <c r="I305" s="338"/>
      <c r="J305" s="338"/>
      <c r="K305" s="338"/>
      <c r="L305" s="338"/>
      <c r="M305" s="338"/>
      <c r="N305" s="338"/>
      <c r="O305" s="338"/>
      <c r="P305" s="338"/>
      <c r="Q305" s="338"/>
      <c r="R305" s="338"/>
      <c r="S305" s="338"/>
      <c r="T305" s="338"/>
      <c r="U305" s="338"/>
      <c r="V305" s="338"/>
      <c r="W305" s="779">
        <v>0</v>
      </c>
      <c r="X305" s="779"/>
      <c r="Y305" s="779"/>
      <c r="Z305" s="779"/>
      <c r="AA305" s="779"/>
      <c r="AB305" s="779"/>
      <c r="AC305" s="340"/>
      <c r="AD305" s="779">
        <v>0</v>
      </c>
      <c r="AE305" s="779"/>
      <c r="AF305" s="779"/>
      <c r="AG305" s="779"/>
      <c r="AH305" s="779"/>
      <c r="AI305" s="779"/>
      <c r="BS305" s="98"/>
      <c r="BT305" s="98"/>
      <c r="BU305" s="98"/>
    </row>
    <row r="306" spans="2:92" hidden="1">
      <c r="C306" s="108" t="s">
        <v>636</v>
      </c>
      <c r="D306" s="338"/>
      <c r="E306" s="338"/>
      <c r="F306" s="338"/>
      <c r="G306" s="338"/>
      <c r="H306" s="338"/>
      <c r="I306" s="338"/>
      <c r="J306" s="338"/>
      <c r="K306" s="338"/>
      <c r="L306" s="338"/>
      <c r="M306" s="338"/>
      <c r="N306" s="338"/>
      <c r="O306" s="338"/>
      <c r="P306" s="338"/>
      <c r="Q306" s="338"/>
      <c r="R306" s="338"/>
      <c r="S306" s="338"/>
      <c r="T306" s="338"/>
      <c r="U306" s="338"/>
      <c r="V306" s="338"/>
      <c r="W306" s="779">
        <v>10000</v>
      </c>
      <c r="X306" s="779"/>
      <c r="Y306" s="779"/>
      <c r="Z306" s="779"/>
      <c r="AA306" s="779"/>
      <c r="AB306" s="779"/>
      <c r="AC306" s="340"/>
      <c r="AD306" s="779">
        <v>10000</v>
      </c>
      <c r="AE306" s="779"/>
      <c r="AF306" s="779"/>
      <c r="AG306" s="779"/>
      <c r="AH306" s="779"/>
      <c r="AI306" s="779"/>
      <c r="BS306" s="98"/>
      <c r="BT306" s="98"/>
      <c r="BU306" s="98"/>
    </row>
    <row r="307" spans="2:92" hidden="1">
      <c r="C307" s="108"/>
      <c r="D307" s="338"/>
      <c r="E307" s="338"/>
      <c r="F307" s="338"/>
      <c r="G307" s="338"/>
      <c r="H307" s="338"/>
      <c r="I307" s="338"/>
      <c r="J307" s="338"/>
      <c r="K307" s="338"/>
      <c r="L307" s="338"/>
      <c r="M307" s="338"/>
      <c r="N307" s="338"/>
      <c r="O307" s="338"/>
      <c r="P307" s="338"/>
      <c r="Q307" s="338"/>
      <c r="R307" s="338"/>
      <c r="S307" s="338"/>
      <c r="T307" s="338"/>
      <c r="U307" s="338"/>
      <c r="V307" s="338"/>
      <c r="W307" s="341"/>
      <c r="X307" s="341"/>
      <c r="Y307" s="341"/>
      <c r="Z307" s="341"/>
      <c r="AA307" s="341"/>
      <c r="AB307" s="341"/>
      <c r="AC307" s="340"/>
      <c r="AD307" s="341"/>
      <c r="AE307" s="341"/>
      <c r="AF307" s="341"/>
      <c r="AG307" s="341"/>
      <c r="AH307" s="341"/>
      <c r="AI307" s="341"/>
      <c r="BS307" s="98"/>
      <c r="BT307" s="98"/>
      <c r="BU307" s="98"/>
    </row>
    <row r="308" spans="2:92" hidden="1">
      <c r="B308" s="96" t="s">
        <v>637</v>
      </c>
      <c r="C308" s="342"/>
      <c r="D308" s="342"/>
      <c r="E308" s="342"/>
      <c r="F308" s="342"/>
      <c r="G308" s="342"/>
      <c r="H308" s="342"/>
      <c r="I308" s="342"/>
      <c r="J308" s="342"/>
      <c r="K308" s="342"/>
      <c r="L308" s="342"/>
      <c r="M308" s="342"/>
      <c r="N308" s="342"/>
      <c r="O308" s="342"/>
      <c r="P308" s="342"/>
      <c r="Q308" s="342"/>
      <c r="R308" s="342"/>
      <c r="S308" s="342"/>
      <c r="T308" s="342"/>
      <c r="U308" s="342"/>
      <c r="V308" s="342"/>
      <c r="W308" s="343"/>
      <c r="X308" s="343"/>
      <c r="Y308" s="343"/>
      <c r="Z308" s="343"/>
      <c r="AA308" s="343"/>
      <c r="AB308" s="343"/>
      <c r="AC308" s="343"/>
      <c r="AD308" s="343"/>
      <c r="AE308" s="343"/>
      <c r="AF308" s="343"/>
      <c r="AG308" s="343"/>
      <c r="AH308" s="343"/>
      <c r="AI308" s="343"/>
      <c r="AJ308" s="344"/>
      <c r="BS308" s="98"/>
      <c r="BT308" s="98"/>
      <c r="BU308" s="98"/>
    </row>
    <row r="309" spans="2:92" hidden="1">
      <c r="C309" s="934" t="s">
        <v>638</v>
      </c>
      <c r="D309" s="1037"/>
      <c r="E309" s="1037"/>
      <c r="F309" s="1037"/>
      <c r="G309" s="1037"/>
      <c r="H309" s="1037"/>
      <c r="I309" s="1037"/>
      <c r="J309" s="1037"/>
      <c r="K309" s="1037"/>
      <c r="L309" s="1037"/>
      <c r="M309" s="1037"/>
      <c r="N309" s="1037"/>
      <c r="O309" s="1037"/>
      <c r="P309" s="1037"/>
      <c r="Q309" s="1037"/>
      <c r="R309" s="1037"/>
      <c r="S309" s="1037"/>
      <c r="T309" s="338"/>
      <c r="U309" s="338"/>
      <c r="V309" s="338"/>
      <c r="W309" s="779">
        <v>0</v>
      </c>
      <c r="X309" s="779"/>
      <c r="Y309" s="779"/>
      <c r="Z309" s="779"/>
      <c r="AA309" s="779"/>
      <c r="AB309" s="779"/>
      <c r="AC309" s="340"/>
      <c r="AD309" s="779">
        <v>0</v>
      </c>
      <c r="AE309" s="779"/>
      <c r="AF309" s="779"/>
      <c r="AG309" s="779"/>
      <c r="AH309" s="779"/>
      <c r="AI309" s="779"/>
      <c r="AJ309" s="345"/>
      <c r="BS309" s="98"/>
      <c r="BT309" s="98"/>
      <c r="BU309" s="98"/>
    </row>
    <row r="310" spans="2:92" hidden="1">
      <c r="C310" s="934" t="s">
        <v>639</v>
      </c>
      <c r="D310" s="1037"/>
      <c r="E310" s="1037"/>
      <c r="F310" s="1037"/>
      <c r="G310" s="1037"/>
      <c r="H310" s="1037"/>
      <c r="I310" s="1037"/>
      <c r="J310" s="1037"/>
      <c r="K310" s="1037"/>
      <c r="L310" s="1037"/>
      <c r="M310" s="1037"/>
      <c r="N310" s="1037"/>
      <c r="O310" s="1037"/>
      <c r="P310" s="1037"/>
      <c r="Q310" s="1037"/>
      <c r="R310" s="1037"/>
      <c r="S310" s="1037"/>
      <c r="T310" s="338"/>
      <c r="U310" s="338"/>
      <c r="V310" s="338"/>
      <c r="W310" s="779">
        <v>0</v>
      </c>
      <c r="X310" s="779"/>
      <c r="Y310" s="779"/>
      <c r="Z310" s="779"/>
      <c r="AA310" s="779"/>
      <c r="AB310" s="779"/>
      <c r="AC310" s="340"/>
      <c r="AD310" s="779">
        <v>0</v>
      </c>
      <c r="AE310" s="779"/>
      <c r="AF310" s="779"/>
      <c r="AG310" s="779"/>
      <c r="AH310" s="779"/>
      <c r="AI310" s="779"/>
      <c r="AJ310" s="345"/>
      <c r="BS310" s="98"/>
      <c r="BT310" s="98"/>
      <c r="BU310" s="98"/>
    </row>
    <row r="311" spans="2:92" hidden="1">
      <c r="C311" s="934" t="s">
        <v>640</v>
      </c>
      <c r="D311" s="1037"/>
      <c r="E311" s="1037"/>
      <c r="F311" s="1037"/>
      <c r="G311" s="1037"/>
      <c r="H311" s="1037"/>
      <c r="I311" s="1037"/>
      <c r="J311" s="1037"/>
      <c r="K311" s="1037"/>
      <c r="L311" s="1037"/>
      <c r="M311" s="1037"/>
      <c r="N311" s="1037"/>
      <c r="O311" s="1037"/>
      <c r="P311" s="1037"/>
      <c r="Q311" s="1037"/>
      <c r="R311" s="1037"/>
      <c r="S311" s="1037"/>
      <c r="T311" s="338"/>
      <c r="U311" s="338"/>
      <c r="V311" s="338"/>
      <c r="W311" s="1036">
        <v>0</v>
      </c>
      <c r="X311" s="1036"/>
      <c r="Y311" s="1036"/>
      <c r="Z311" s="1036"/>
      <c r="AA311" s="1036"/>
      <c r="AB311" s="1036"/>
      <c r="AC311" s="340"/>
      <c r="AD311" s="1036">
        <v>0</v>
      </c>
      <c r="AE311" s="1036"/>
      <c r="AF311" s="1036"/>
      <c r="AG311" s="1036"/>
      <c r="AH311" s="1036"/>
      <c r="AI311" s="1036"/>
      <c r="AJ311" s="345"/>
      <c r="BS311" s="98"/>
      <c r="BT311" s="98"/>
      <c r="BU311" s="98"/>
    </row>
    <row r="312" spans="2:92" hidden="1">
      <c r="C312" s="925" t="s">
        <v>641</v>
      </c>
      <c r="D312" s="925"/>
      <c r="E312" s="925"/>
      <c r="F312" s="925"/>
      <c r="G312" s="925"/>
      <c r="H312" s="925"/>
      <c r="I312" s="925"/>
      <c r="J312" s="925"/>
      <c r="K312" s="925"/>
      <c r="L312" s="925"/>
      <c r="M312" s="925"/>
      <c r="N312" s="925"/>
      <c r="O312" s="925"/>
      <c r="P312" s="925"/>
      <c r="Q312" s="925"/>
      <c r="R312" s="925"/>
      <c r="S312" s="925"/>
      <c r="T312" s="338"/>
      <c r="U312" s="338"/>
      <c r="V312" s="338"/>
      <c r="W312" s="819"/>
      <c r="X312" s="819"/>
      <c r="Y312" s="819"/>
      <c r="Z312" s="819"/>
      <c r="AA312" s="819"/>
      <c r="AB312" s="819"/>
      <c r="AC312" s="338"/>
      <c r="AD312" s="819"/>
      <c r="AE312" s="819"/>
      <c r="AF312" s="819"/>
      <c r="AG312" s="819"/>
      <c r="AH312" s="819"/>
      <c r="AI312" s="819"/>
      <c r="AJ312" s="345"/>
    </row>
    <row r="313" spans="2:92" hidden="1">
      <c r="B313" s="1031" t="s">
        <v>642</v>
      </c>
      <c r="C313" s="1037"/>
      <c r="D313" s="1037"/>
      <c r="E313" s="1037"/>
      <c r="F313" s="1037"/>
      <c r="G313" s="1037"/>
      <c r="H313" s="1037"/>
      <c r="I313" s="1037"/>
      <c r="J313" s="1037"/>
      <c r="K313" s="1037"/>
      <c r="L313" s="1037"/>
      <c r="M313" s="1037"/>
      <c r="N313" s="1037"/>
      <c r="O313" s="1037"/>
      <c r="P313" s="1037"/>
      <c r="Q313" s="1037"/>
      <c r="R313" s="1037"/>
      <c r="S313" s="1037"/>
      <c r="T313" s="1037"/>
      <c r="U313" s="1037"/>
      <c r="V313" s="1037"/>
      <c r="W313" s="1037"/>
      <c r="X313" s="1037"/>
      <c r="Y313" s="1037"/>
      <c r="Z313" s="1037"/>
      <c r="AA313" s="1037"/>
      <c r="AB313" s="1037"/>
      <c r="AC313" s="1037"/>
      <c r="AD313" s="1037"/>
      <c r="AE313" s="1037"/>
      <c r="AF313" s="1037"/>
      <c r="AG313" s="1037"/>
      <c r="AH313" s="1037"/>
      <c r="AI313" s="1037"/>
      <c r="AJ313" s="345"/>
    </row>
    <row r="314" spans="2:92" hidden="1">
      <c r="B314" s="96" t="s">
        <v>643</v>
      </c>
      <c r="F314" s="108"/>
      <c r="W314" s="1038"/>
      <c r="X314" s="1038"/>
      <c r="Y314" s="1038"/>
      <c r="Z314" s="1038"/>
      <c r="AA314" s="1038"/>
      <c r="AB314" s="1038"/>
      <c r="AC314" s="346"/>
      <c r="AD314" s="1038"/>
      <c r="AE314" s="1038"/>
      <c r="AF314" s="1038"/>
      <c r="AG314" s="1038"/>
      <c r="AH314" s="1038"/>
      <c r="AI314" s="1038"/>
      <c r="AK314" s="96"/>
      <c r="BS314" s="98"/>
      <c r="BV314" s="101"/>
      <c r="BW314" s="98"/>
      <c r="BX314" s="98"/>
      <c r="BY314" s="98"/>
      <c r="BZ314" s="98"/>
      <c r="CA314" s="98"/>
      <c r="CB314" s="98"/>
      <c r="CC314" s="98"/>
      <c r="CD314" s="98"/>
      <c r="CE314" s="98"/>
      <c r="CF314" s="98"/>
      <c r="CG314" s="98"/>
      <c r="CH314" s="98"/>
      <c r="CI314" s="98"/>
      <c r="CJ314" s="98"/>
      <c r="CK314" s="98"/>
      <c r="CL314" s="98"/>
      <c r="CM314" s="98"/>
      <c r="CN314" s="98"/>
    </row>
    <row r="315" spans="2:92" hidden="1">
      <c r="F315" s="108"/>
      <c r="W315" s="921">
        <v>42277</v>
      </c>
      <c r="X315" s="921"/>
      <c r="Y315" s="921"/>
      <c r="Z315" s="921"/>
      <c r="AA315" s="921"/>
      <c r="AB315" s="921"/>
      <c r="AC315" s="99"/>
      <c r="AD315" s="921">
        <v>42185</v>
      </c>
      <c r="AE315" s="921"/>
      <c r="AF315" s="921"/>
      <c r="AG315" s="921"/>
      <c r="AH315" s="921"/>
      <c r="AI315" s="921"/>
      <c r="AJ315" s="347"/>
      <c r="AK315" s="96"/>
      <c r="BS315" s="98"/>
      <c r="BV315" s="101"/>
      <c r="BW315" s="98"/>
      <c r="BX315" s="98"/>
      <c r="BY315" s="98"/>
      <c r="BZ315" s="98"/>
      <c r="CA315" s="98"/>
      <c r="CB315" s="98"/>
      <c r="CC315" s="98"/>
      <c r="CD315" s="98"/>
      <c r="CE315" s="98"/>
      <c r="CF315" s="98"/>
      <c r="CG315" s="98"/>
      <c r="CH315" s="98"/>
      <c r="CI315" s="98"/>
      <c r="CJ315" s="98"/>
      <c r="CK315" s="98"/>
      <c r="CL315" s="98"/>
      <c r="CM315" s="98"/>
      <c r="CN315" s="98"/>
    </row>
    <row r="316" spans="2:92" hidden="1">
      <c r="F316" s="108"/>
      <c r="W316" s="773" t="s">
        <v>341</v>
      </c>
      <c r="X316" s="774"/>
      <c r="Y316" s="774"/>
      <c r="Z316" s="774"/>
      <c r="AA316" s="774"/>
      <c r="AB316" s="774"/>
      <c r="AC316" s="303"/>
      <c r="AD316" s="303"/>
      <c r="AE316" s="773" t="s">
        <v>341</v>
      </c>
      <c r="AF316" s="773"/>
      <c r="AG316" s="773"/>
      <c r="AH316" s="773"/>
      <c r="AI316" s="773"/>
      <c r="AJ316" s="348"/>
      <c r="AK316" s="96"/>
      <c r="BS316" s="98"/>
      <c r="BV316" s="101"/>
      <c r="BW316" s="98"/>
      <c r="BX316" s="98"/>
      <c r="BY316" s="98"/>
      <c r="BZ316" s="98"/>
      <c r="CA316" s="98"/>
      <c r="CB316" s="98"/>
      <c r="CC316" s="98"/>
      <c r="CD316" s="98"/>
      <c r="CE316" s="98"/>
      <c r="CF316" s="98"/>
      <c r="CG316" s="98"/>
      <c r="CH316" s="98"/>
      <c r="CI316" s="98"/>
      <c r="CJ316" s="98"/>
      <c r="CK316" s="98"/>
      <c r="CL316" s="98"/>
      <c r="CM316" s="98"/>
      <c r="CN316" s="98"/>
    </row>
    <row r="317" spans="2:92" hidden="1">
      <c r="C317" s="925" t="s">
        <v>644</v>
      </c>
      <c r="D317" s="1039"/>
      <c r="E317" s="1039"/>
      <c r="F317" s="1039"/>
      <c r="G317" s="1039"/>
      <c r="H317" s="1039"/>
      <c r="I317" s="1039"/>
      <c r="J317" s="1039"/>
      <c r="K317" s="1039"/>
      <c r="L317" s="1039"/>
      <c r="M317" s="1039"/>
      <c r="N317" s="1039"/>
      <c r="O317" s="1039"/>
      <c r="P317" s="1039"/>
      <c r="Q317" s="1039"/>
      <c r="R317" s="1039"/>
      <c r="S317" s="1039"/>
      <c r="T317" s="1039"/>
      <c r="U317" s="1039"/>
      <c r="V317" s="1039"/>
      <c r="W317" s="777">
        <f>Y264</f>
        <v>5779338568</v>
      </c>
      <c r="X317" s="778"/>
      <c r="Y317" s="778"/>
      <c r="Z317" s="778"/>
      <c r="AA317" s="778"/>
      <c r="AB317" s="778"/>
      <c r="AC317" s="349"/>
      <c r="AD317" s="349"/>
      <c r="AE317" s="777">
        <v>3157927789</v>
      </c>
      <c r="AF317" s="778"/>
      <c r="AG317" s="778"/>
      <c r="AH317" s="778"/>
      <c r="AI317" s="778"/>
      <c r="AJ317" s="778"/>
      <c r="AK317" s="96"/>
      <c r="BS317" s="98"/>
      <c r="BV317" s="101"/>
      <c r="BW317" s="98"/>
      <c r="BX317" s="98"/>
      <c r="BY317" s="98"/>
      <c r="BZ317" s="98"/>
      <c r="CA317" s="98"/>
      <c r="CB317" s="98"/>
      <c r="CC317" s="98"/>
      <c r="CD317" s="98"/>
      <c r="CE317" s="98"/>
      <c r="CF317" s="98"/>
      <c r="CG317" s="98"/>
      <c r="CH317" s="98"/>
      <c r="CI317" s="98"/>
      <c r="CJ317" s="98"/>
      <c r="CK317" s="98"/>
      <c r="CL317" s="98"/>
      <c r="CM317" s="98"/>
      <c r="CN317" s="98"/>
    </row>
    <row r="318" spans="2:92" hidden="1">
      <c r="C318" s="925" t="s">
        <v>645</v>
      </c>
      <c r="D318" s="925"/>
      <c r="E318" s="925"/>
      <c r="F318" s="925"/>
      <c r="G318" s="925"/>
      <c r="H318" s="925"/>
      <c r="I318" s="925"/>
      <c r="J318" s="925"/>
      <c r="K318" s="925"/>
      <c r="L318" s="925"/>
      <c r="M318" s="925"/>
      <c r="N318" s="925"/>
      <c r="O318" s="925"/>
      <c r="P318" s="925"/>
      <c r="Q318" s="925"/>
      <c r="R318" s="925"/>
      <c r="S318" s="925"/>
      <c r="T318" s="925"/>
      <c r="U318" s="925"/>
      <c r="V318" s="925"/>
      <c r="W318" s="779">
        <v>0</v>
      </c>
      <c r="X318" s="779"/>
      <c r="Y318" s="779"/>
      <c r="Z318" s="779"/>
      <c r="AA318" s="779"/>
      <c r="AB318" s="779"/>
      <c r="AC318" s="350"/>
      <c r="AD318" s="349"/>
      <c r="AE318" s="779">
        <v>0</v>
      </c>
      <c r="AF318" s="779"/>
      <c r="AG318" s="779"/>
      <c r="AH318" s="779"/>
      <c r="AI318" s="779"/>
      <c r="AJ318" s="779"/>
      <c r="AK318" s="96"/>
      <c r="BS318" s="98"/>
      <c r="BV318" s="101"/>
      <c r="BW318" s="98"/>
      <c r="BX318" s="98"/>
      <c r="BY318" s="98"/>
      <c r="BZ318" s="98"/>
      <c r="CA318" s="98"/>
      <c r="CB318" s="98"/>
      <c r="CC318" s="98"/>
      <c r="CD318" s="98"/>
      <c r="CE318" s="98"/>
      <c r="CF318" s="98"/>
      <c r="CG318" s="98"/>
      <c r="CH318" s="98"/>
      <c r="CI318" s="98"/>
      <c r="CJ318" s="98"/>
      <c r="CK318" s="98"/>
      <c r="CL318" s="98"/>
      <c r="CM318" s="98"/>
      <c r="CN318" s="98"/>
    </row>
    <row r="319" spans="2:92" hidden="1">
      <c r="C319" s="114" t="s">
        <v>646</v>
      </c>
      <c r="D319" s="114"/>
      <c r="E319" s="114"/>
      <c r="F319" s="116"/>
      <c r="G319" s="114"/>
      <c r="H319" s="114"/>
      <c r="I319" s="114"/>
      <c r="J319" s="114"/>
      <c r="K319" s="114"/>
      <c r="L319" s="114"/>
      <c r="M319" s="114"/>
      <c r="N319" s="114"/>
      <c r="O319" s="114"/>
      <c r="P319" s="114"/>
      <c r="Q319" s="114"/>
      <c r="R319" s="114"/>
      <c r="S319" s="114"/>
      <c r="T319" s="114"/>
      <c r="U319" s="114"/>
      <c r="V319" s="114"/>
      <c r="W319" s="780"/>
      <c r="X319" s="781"/>
      <c r="Y319" s="781"/>
      <c r="Z319" s="781"/>
      <c r="AA319" s="781"/>
      <c r="AB319" s="781"/>
      <c r="AC319" s="350"/>
      <c r="AD319" s="349"/>
      <c r="AE319" s="780"/>
      <c r="AF319" s="781"/>
      <c r="AG319" s="781"/>
      <c r="AH319" s="781"/>
      <c r="AI319" s="781"/>
      <c r="AJ319" s="781"/>
      <c r="AK319" s="96"/>
      <c r="BS319" s="98"/>
      <c r="BV319" s="101"/>
      <c r="BW319" s="98"/>
      <c r="BX319" s="98"/>
      <c r="BY319" s="98"/>
      <c r="BZ319" s="98"/>
      <c r="CA319" s="98"/>
      <c r="CB319" s="98"/>
      <c r="CC319" s="98"/>
      <c r="CD319" s="98"/>
      <c r="CE319" s="98"/>
      <c r="CF319" s="98"/>
      <c r="CG319" s="98"/>
      <c r="CH319" s="98"/>
      <c r="CI319" s="98"/>
      <c r="CJ319" s="98"/>
      <c r="CK319" s="98"/>
      <c r="CL319" s="98"/>
      <c r="CM319" s="98"/>
      <c r="CN319" s="98"/>
    </row>
    <row r="320" spans="2:92" hidden="1">
      <c r="C320" s="114" t="s">
        <v>647</v>
      </c>
      <c r="D320" s="114"/>
      <c r="E320" s="114"/>
      <c r="F320" s="116"/>
      <c r="G320" s="114"/>
      <c r="H320" s="114"/>
      <c r="I320" s="114"/>
      <c r="J320" s="114"/>
      <c r="K320" s="114"/>
      <c r="L320" s="114"/>
      <c r="M320" s="114"/>
      <c r="N320" s="114"/>
      <c r="O320" s="114"/>
      <c r="P320" s="114"/>
      <c r="Q320" s="114"/>
      <c r="R320" s="114"/>
      <c r="S320" s="114"/>
      <c r="T320" s="114"/>
      <c r="U320" s="114"/>
      <c r="V320" s="114"/>
      <c r="W320" s="780"/>
      <c r="X320" s="781"/>
      <c r="Y320" s="781"/>
      <c r="Z320" s="781"/>
      <c r="AA320" s="781"/>
      <c r="AB320" s="781"/>
      <c r="AC320" s="350"/>
      <c r="AD320" s="349"/>
      <c r="AE320" s="780"/>
      <c r="AF320" s="781"/>
      <c r="AG320" s="781"/>
      <c r="AH320" s="781"/>
      <c r="AI320" s="781"/>
      <c r="AJ320" s="781"/>
      <c r="AK320" s="96"/>
      <c r="BS320" s="98"/>
      <c r="BV320" s="101"/>
      <c r="BW320" s="98"/>
      <c r="BX320" s="98"/>
      <c r="BY320" s="98"/>
      <c r="BZ320" s="98"/>
      <c r="CA320" s="98"/>
      <c r="CB320" s="98"/>
      <c r="CC320" s="98"/>
      <c r="CD320" s="98"/>
      <c r="CE320" s="98"/>
      <c r="CF320" s="98"/>
      <c r="CG320" s="98"/>
      <c r="CH320" s="98"/>
      <c r="CI320" s="98"/>
      <c r="CJ320" s="98"/>
      <c r="CK320" s="98"/>
      <c r="CL320" s="98"/>
      <c r="CM320" s="98"/>
      <c r="CN320" s="98"/>
    </row>
    <row r="321" spans="1:92" hidden="1">
      <c r="C321" s="925" t="s">
        <v>648</v>
      </c>
      <c r="D321" s="925"/>
      <c r="E321" s="925"/>
      <c r="F321" s="925"/>
      <c r="G321" s="925"/>
      <c r="H321" s="925"/>
      <c r="I321" s="925"/>
      <c r="J321" s="925"/>
      <c r="K321" s="925"/>
      <c r="L321" s="925"/>
      <c r="M321" s="925"/>
      <c r="N321" s="925"/>
      <c r="O321" s="925"/>
      <c r="P321" s="925"/>
      <c r="Q321" s="925"/>
      <c r="R321" s="925"/>
      <c r="S321" s="925"/>
      <c r="T321" s="925"/>
      <c r="U321" s="925"/>
      <c r="V321" s="925"/>
      <c r="W321" s="782">
        <f>+Y264</f>
        <v>5779338568</v>
      </c>
      <c r="X321" s="783"/>
      <c r="Y321" s="783"/>
      <c r="Z321" s="783"/>
      <c r="AA321" s="783"/>
      <c r="AB321" s="783"/>
      <c r="AC321" s="350"/>
      <c r="AD321" s="349"/>
      <c r="AE321" s="782">
        <v>3157927789</v>
      </c>
      <c r="AF321" s="783"/>
      <c r="AG321" s="783"/>
      <c r="AH321" s="783"/>
      <c r="AI321" s="783"/>
      <c r="AJ321" s="783"/>
      <c r="AK321" s="96"/>
      <c r="BS321" s="98"/>
      <c r="BV321" s="101"/>
      <c r="BW321" s="98"/>
      <c r="BX321" s="98"/>
      <c r="BY321" s="98"/>
      <c r="BZ321" s="98"/>
      <c r="CA321" s="98"/>
      <c r="CB321" s="98"/>
      <c r="CC321" s="98"/>
      <c r="CD321" s="98"/>
      <c r="CE321" s="98"/>
      <c r="CF321" s="98"/>
      <c r="CG321" s="98"/>
      <c r="CH321" s="98"/>
      <c r="CI321" s="98"/>
      <c r="CJ321" s="98"/>
      <c r="CK321" s="98"/>
      <c r="CL321" s="98"/>
      <c r="CM321" s="98"/>
      <c r="CN321" s="98"/>
    </row>
    <row r="322" spans="1:92" hidden="1">
      <c r="C322" s="98" t="s">
        <v>649</v>
      </c>
      <c r="F322" s="108"/>
      <c r="W322" s="783">
        <v>9600000</v>
      </c>
      <c r="X322" s="783"/>
      <c r="Y322" s="783"/>
      <c r="Z322" s="783"/>
      <c r="AA322" s="783"/>
      <c r="AB322" s="783"/>
      <c r="AC322" s="350"/>
      <c r="AD322" s="349"/>
      <c r="AE322" s="783">
        <v>9600000</v>
      </c>
      <c r="AF322" s="783"/>
      <c r="AG322" s="783"/>
      <c r="AH322" s="783"/>
      <c r="AI322" s="783"/>
      <c r="AJ322" s="783"/>
      <c r="AK322" s="96"/>
      <c r="BS322" s="98"/>
      <c r="BV322" s="101"/>
      <c r="BW322" s="98"/>
      <c r="BX322" s="98"/>
      <c r="BY322" s="98"/>
      <c r="BZ322" s="98"/>
      <c r="CA322" s="98"/>
      <c r="CB322" s="98"/>
      <c r="CC322" s="98"/>
      <c r="CD322" s="98"/>
      <c r="CE322" s="98"/>
      <c r="CF322" s="98"/>
      <c r="CG322" s="98"/>
      <c r="CH322" s="98"/>
      <c r="CI322" s="98"/>
      <c r="CJ322" s="98"/>
      <c r="CK322" s="98"/>
      <c r="CL322" s="98"/>
      <c r="CM322" s="98"/>
      <c r="CN322" s="98"/>
    </row>
    <row r="323" spans="1:92" s="97" customFormat="1" hidden="1" thickBot="1">
      <c r="A323" s="103"/>
      <c r="B323" s="96"/>
      <c r="C323" s="97" t="s">
        <v>650</v>
      </c>
      <c r="F323" s="96"/>
      <c r="W323" s="784">
        <f>W321/W322</f>
        <v>602.01443416666666</v>
      </c>
      <c r="X323" s="785"/>
      <c r="Y323" s="785"/>
      <c r="Z323" s="785"/>
      <c r="AA323" s="785"/>
      <c r="AB323" s="785"/>
      <c r="AC323" s="351"/>
      <c r="AD323" s="352"/>
      <c r="AE323" s="784">
        <v>328.95081135416666</v>
      </c>
      <c r="AF323" s="785"/>
      <c r="AG323" s="785"/>
      <c r="AH323" s="785"/>
      <c r="AI323" s="785"/>
      <c r="AJ323" s="785"/>
      <c r="AK323" s="96"/>
      <c r="BT323" s="138"/>
      <c r="BU323" s="138"/>
      <c r="BV323" s="138"/>
    </row>
    <row r="324" spans="1:92" ht="15.75" hidden="1" thickTop="1">
      <c r="C324" s="108"/>
      <c r="D324" s="94"/>
      <c r="E324" s="94"/>
      <c r="F324" s="94"/>
      <c r="G324" s="94"/>
      <c r="H324" s="94"/>
      <c r="I324" s="94"/>
      <c r="J324" s="94"/>
      <c r="K324" s="94"/>
      <c r="L324" s="94"/>
      <c r="M324" s="94"/>
      <c r="N324" s="94"/>
      <c r="O324" s="94"/>
      <c r="P324" s="94"/>
      <c r="Q324" s="94"/>
      <c r="R324" s="94"/>
      <c r="S324" s="94"/>
      <c r="T324" s="121"/>
      <c r="W324" s="110"/>
      <c r="X324" s="110"/>
      <c r="Y324" s="110"/>
      <c r="Z324" s="110"/>
      <c r="AA324" s="110"/>
      <c r="AB324" s="110"/>
      <c r="AD324" s="110"/>
      <c r="AE324" s="110"/>
      <c r="AF324" s="110"/>
      <c r="AG324" s="110"/>
      <c r="AH324" s="110"/>
      <c r="AI324" s="110"/>
    </row>
    <row r="325" spans="1:92" hidden="1">
      <c r="A325" s="103" t="s">
        <v>651</v>
      </c>
      <c r="C325" s="1031" t="s">
        <v>652</v>
      </c>
      <c r="D325" s="926"/>
      <c r="E325" s="926"/>
      <c r="F325" s="926"/>
      <c r="G325" s="926"/>
      <c r="H325" s="926"/>
      <c r="I325" s="926"/>
      <c r="J325" s="926"/>
      <c r="K325" s="926"/>
      <c r="L325" s="926"/>
      <c r="M325" s="926"/>
      <c r="N325" s="926"/>
      <c r="O325" s="926"/>
      <c r="P325" s="926"/>
      <c r="Q325" s="926"/>
      <c r="R325" s="926"/>
      <c r="S325" s="926"/>
      <c r="T325" s="926"/>
      <c r="U325" s="926"/>
      <c r="V325" s="926"/>
      <c r="W325" s="926"/>
      <c r="X325" s="926"/>
      <c r="Y325" s="926"/>
      <c r="Z325" s="926"/>
      <c r="AA325" s="926"/>
      <c r="AB325" s="926"/>
      <c r="AC325" s="926"/>
      <c r="AD325" s="926"/>
      <c r="AE325" s="926"/>
      <c r="AF325" s="926"/>
      <c r="AG325" s="926"/>
      <c r="AH325" s="926"/>
      <c r="AI325" s="926"/>
    </row>
    <row r="326" spans="1:92" hidden="1">
      <c r="A326" s="103">
        <v>25</v>
      </c>
      <c r="B326" s="96" t="s">
        <v>337</v>
      </c>
      <c r="C326" s="97" t="s">
        <v>653</v>
      </c>
      <c r="AK326" s="97" t="s">
        <v>654</v>
      </c>
    </row>
    <row r="327" spans="1:92" hidden="1">
      <c r="W327" s="932" t="s">
        <v>655</v>
      </c>
      <c r="X327" s="932"/>
      <c r="Y327" s="932"/>
      <c r="Z327" s="932"/>
      <c r="AA327" s="932"/>
      <c r="AB327" s="932"/>
      <c r="AC327" s="127"/>
      <c r="AD327" s="952" t="s">
        <v>656</v>
      </c>
      <c r="AE327" s="952"/>
      <c r="AF327" s="952"/>
      <c r="AG327" s="952"/>
      <c r="AH327" s="952"/>
      <c r="AI327" s="952"/>
    </row>
    <row r="328" spans="1:92" hidden="1">
      <c r="C328" s="153"/>
      <c r="D328" s="153"/>
      <c r="E328" s="153"/>
      <c r="F328" s="153"/>
      <c r="G328" s="153"/>
      <c r="H328" s="153"/>
      <c r="I328" s="153"/>
      <c r="J328" s="153"/>
      <c r="K328" s="153"/>
      <c r="L328" s="153"/>
      <c r="M328" s="153"/>
      <c r="N328" s="153"/>
      <c r="O328" s="153"/>
      <c r="P328" s="153"/>
      <c r="Q328" s="153"/>
      <c r="R328" s="153"/>
      <c r="S328" s="153"/>
      <c r="T328" s="153"/>
      <c r="U328" s="153"/>
      <c r="V328" s="153"/>
      <c r="W328" s="768" t="s">
        <v>341</v>
      </c>
      <c r="X328" s="769"/>
      <c r="Y328" s="769"/>
      <c r="Z328" s="769"/>
      <c r="AA328" s="769"/>
      <c r="AB328" s="769"/>
      <c r="AC328" s="127"/>
      <c r="AD328" s="770" t="s">
        <v>341</v>
      </c>
      <c r="AE328" s="769"/>
      <c r="AF328" s="769"/>
      <c r="AG328" s="769"/>
      <c r="AH328" s="769"/>
      <c r="AI328" s="769"/>
      <c r="AK328" s="153"/>
      <c r="AL328" s="153"/>
      <c r="AM328" s="153"/>
      <c r="AN328" s="153"/>
      <c r="AO328" s="153"/>
      <c r="AP328" s="153"/>
      <c r="AQ328" s="153"/>
      <c r="AR328" s="153"/>
      <c r="AS328" s="153"/>
      <c r="AT328" s="153"/>
      <c r="AU328" s="153"/>
      <c r="AV328" s="153"/>
      <c r="AW328" s="153"/>
      <c r="AX328" s="153"/>
      <c r="AY328" s="153"/>
      <c r="AZ328" s="153"/>
      <c r="BA328" s="153"/>
      <c r="BB328" s="153"/>
      <c r="BC328" s="153"/>
      <c r="BD328" s="153"/>
      <c r="BE328" s="943" t="s">
        <v>500</v>
      </c>
      <c r="BF328" s="943"/>
      <c r="BG328" s="943"/>
      <c r="BH328" s="943"/>
      <c r="BI328" s="943"/>
      <c r="BJ328" s="943"/>
      <c r="BL328" s="943" t="s">
        <v>501</v>
      </c>
      <c r="BM328" s="943"/>
      <c r="BN328" s="943"/>
      <c r="BO328" s="943"/>
      <c r="BP328" s="943"/>
      <c r="BQ328" s="943"/>
      <c r="BR328" s="107"/>
    </row>
    <row r="329" spans="1:92" hidden="1">
      <c r="C329" s="108" t="s">
        <v>657</v>
      </c>
      <c r="D329" s="96"/>
      <c r="E329" s="96"/>
      <c r="F329" s="96"/>
      <c r="G329" s="96"/>
      <c r="H329" s="96"/>
      <c r="I329" s="96"/>
      <c r="J329" s="96"/>
      <c r="K329" s="96"/>
      <c r="L329" s="96"/>
      <c r="M329" s="96"/>
      <c r="N329" s="96"/>
      <c r="O329" s="96"/>
      <c r="P329" s="96"/>
      <c r="Q329" s="96"/>
      <c r="R329" s="96"/>
      <c r="S329" s="96"/>
      <c r="T329" s="96"/>
      <c r="W329" s="786"/>
      <c r="X329" s="786"/>
      <c r="Y329" s="786"/>
      <c r="Z329" s="786"/>
      <c r="AA329" s="786"/>
      <c r="AB329" s="786"/>
      <c r="AD329" s="786"/>
      <c r="AE329" s="786"/>
      <c r="AF329" s="786"/>
      <c r="AG329" s="786"/>
      <c r="AH329" s="786"/>
      <c r="AI329" s="786"/>
      <c r="AK329" s="108" t="s">
        <v>657</v>
      </c>
      <c r="AL329" s="96"/>
      <c r="AM329" s="96"/>
      <c r="AN329" s="96"/>
      <c r="AO329" s="96"/>
      <c r="AP329" s="96"/>
      <c r="AQ329" s="96"/>
      <c r="AR329" s="96"/>
      <c r="AS329" s="96"/>
      <c r="AT329" s="96"/>
      <c r="AU329" s="96"/>
      <c r="AV329" s="96"/>
      <c r="AW329" s="96"/>
      <c r="AX329" s="96"/>
      <c r="AY329" s="96"/>
      <c r="AZ329" s="96"/>
      <c r="BA329" s="96"/>
      <c r="BB329" s="96"/>
      <c r="BE329" s="786"/>
      <c r="BF329" s="786"/>
      <c r="BG329" s="786"/>
      <c r="BH329" s="786"/>
      <c r="BI329" s="786"/>
      <c r="BJ329" s="786"/>
      <c r="BL329" s="786"/>
      <c r="BM329" s="786"/>
      <c r="BN329" s="786"/>
      <c r="BO329" s="786"/>
      <c r="BP329" s="786"/>
      <c r="BQ329" s="786"/>
      <c r="BR329" s="109"/>
    </row>
    <row r="330" spans="1:92" hidden="1">
      <c r="C330" s="108" t="s">
        <v>658</v>
      </c>
      <c r="D330" s="96"/>
      <c r="E330" s="96"/>
      <c r="F330" s="96"/>
      <c r="G330" s="96"/>
      <c r="H330" s="96"/>
      <c r="I330" s="96"/>
      <c r="J330" s="96"/>
      <c r="K330" s="96"/>
      <c r="L330" s="96"/>
      <c r="M330" s="96"/>
      <c r="N330" s="96"/>
      <c r="O330" s="96"/>
      <c r="P330" s="96"/>
      <c r="Q330" s="96"/>
      <c r="R330" s="96"/>
      <c r="S330" s="96"/>
      <c r="T330" s="96"/>
      <c r="W330" s="772"/>
      <c r="X330" s="772"/>
      <c r="Y330" s="772"/>
      <c r="Z330" s="772"/>
      <c r="AA330" s="772"/>
      <c r="AB330" s="772"/>
      <c r="AD330" s="772"/>
      <c r="AE330" s="772"/>
      <c r="AF330" s="772"/>
      <c r="AG330" s="772"/>
      <c r="AH330" s="772"/>
      <c r="AI330" s="772"/>
      <c r="AK330" s="108" t="s">
        <v>659</v>
      </c>
      <c r="AL330" s="96"/>
      <c r="AM330" s="96"/>
      <c r="AN330" s="96"/>
      <c r="AO330" s="96"/>
      <c r="AP330" s="96"/>
      <c r="AQ330" s="96"/>
      <c r="AR330" s="96"/>
      <c r="AS330" s="96"/>
      <c r="AT330" s="96"/>
      <c r="AU330" s="96"/>
      <c r="AV330" s="96"/>
      <c r="AW330" s="96"/>
      <c r="AX330" s="96"/>
      <c r="AY330" s="96"/>
      <c r="AZ330" s="96"/>
      <c r="BA330" s="96"/>
      <c r="BB330" s="96"/>
      <c r="BE330" s="772"/>
      <c r="BF330" s="772"/>
      <c r="BG330" s="772"/>
      <c r="BH330" s="772"/>
      <c r="BI330" s="772"/>
      <c r="BJ330" s="772"/>
      <c r="BL330" s="772"/>
      <c r="BM330" s="772"/>
      <c r="BN330" s="772"/>
      <c r="BO330" s="772"/>
      <c r="BP330" s="772"/>
      <c r="BQ330" s="772"/>
      <c r="BR330" s="110"/>
    </row>
    <row r="331" spans="1:92" ht="15.75" hidden="1" thickBot="1">
      <c r="C331" s="98" t="s">
        <v>660</v>
      </c>
      <c r="W331" s="1040">
        <v>0</v>
      </c>
      <c r="X331" s="1040"/>
      <c r="Y331" s="1040"/>
      <c r="Z331" s="1040"/>
      <c r="AA331" s="1040"/>
      <c r="AB331" s="1040"/>
      <c r="AC331" s="100"/>
      <c r="AD331" s="1040">
        <v>0</v>
      </c>
      <c r="AE331" s="1040"/>
      <c r="AF331" s="1040"/>
      <c r="AG331" s="1040"/>
      <c r="AH331" s="1040"/>
      <c r="AI331" s="1040"/>
      <c r="AK331" s="98" t="s">
        <v>660</v>
      </c>
      <c r="BE331" s="954">
        <v>0</v>
      </c>
      <c r="BF331" s="954"/>
      <c r="BG331" s="954"/>
      <c r="BH331" s="954"/>
      <c r="BI331" s="954"/>
      <c r="BJ331" s="954"/>
      <c r="BK331" s="100"/>
      <c r="BL331" s="954">
        <v>0</v>
      </c>
      <c r="BM331" s="954"/>
      <c r="BN331" s="954"/>
      <c r="BO331" s="954"/>
      <c r="BP331" s="954"/>
      <c r="BQ331" s="954"/>
      <c r="BR331" s="109"/>
    </row>
    <row r="332" spans="1:92" ht="15.75" hidden="1" thickTop="1"/>
    <row r="333" spans="1:92" hidden="1">
      <c r="A333" s="103">
        <v>26</v>
      </c>
      <c r="B333" s="96" t="s">
        <v>337</v>
      </c>
      <c r="C333" s="97" t="s">
        <v>661</v>
      </c>
      <c r="AK333" s="97" t="s">
        <v>662</v>
      </c>
    </row>
    <row r="334" spans="1:92" hidden="1">
      <c r="W334" s="932" t="s">
        <v>655</v>
      </c>
      <c r="X334" s="932"/>
      <c r="Y334" s="932"/>
      <c r="Z334" s="932"/>
      <c r="AA334" s="932"/>
      <c r="AB334" s="932"/>
      <c r="AC334" s="127"/>
      <c r="AD334" s="952" t="s">
        <v>656</v>
      </c>
      <c r="AE334" s="952"/>
      <c r="AF334" s="952"/>
      <c r="AG334" s="952"/>
      <c r="AH334" s="952"/>
      <c r="AI334" s="952"/>
      <c r="BE334" s="943" t="s">
        <v>500</v>
      </c>
      <c r="BF334" s="943"/>
      <c r="BG334" s="943"/>
      <c r="BH334" s="943"/>
      <c r="BI334" s="943"/>
      <c r="BJ334" s="943"/>
      <c r="BL334" s="943" t="s">
        <v>501</v>
      </c>
      <c r="BM334" s="943"/>
      <c r="BN334" s="943"/>
      <c r="BO334" s="943"/>
      <c r="BP334" s="943"/>
      <c r="BQ334" s="943"/>
      <c r="BR334" s="107"/>
    </row>
    <row r="335" spans="1:92" hidden="1">
      <c r="W335" s="768" t="s">
        <v>341</v>
      </c>
      <c r="X335" s="769"/>
      <c r="Y335" s="769"/>
      <c r="Z335" s="769"/>
      <c r="AA335" s="769"/>
      <c r="AB335" s="769"/>
      <c r="AC335" s="127"/>
      <c r="AD335" s="770" t="s">
        <v>341</v>
      </c>
      <c r="AE335" s="769"/>
      <c r="AF335" s="769"/>
      <c r="AG335" s="769"/>
      <c r="AH335" s="769"/>
      <c r="AI335" s="769"/>
      <c r="BE335" s="107"/>
      <c r="BF335" s="107"/>
      <c r="BG335" s="107"/>
      <c r="BH335" s="107"/>
      <c r="BI335" s="107"/>
      <c r="BJ335" s="107"/>
      <c r="BL335" s="107"/>
      <c r="BM335" s="107"/>
      <c r="BN335" s="107"/>
      <c r="BO335" s="107"/>
      <c r="BP335" s="107"/>
      <c r="BQ335" s="107"/>
      <c r="BR335" s="107"/>
    </row>
    <row r="336" spans="1:92" hidden="1">
      <c r="C336" s="98" t="s">
        <v>663</v>
      </c>
      <c r="W336" s="786">
        <v>0</v>
      </c>
      <c r="X336" s="786"/>
      <c r="Y336" s="786"/>
      <c r="Z336" s="786"/>
      <c r="AA336" s="786"/>
      <c r="AB336" s="786"/>
      <c r="AD336" s="786">
        <v>0</v>
      </c>
      <c r="AE336" s="786"/>
      <c r="AF336" s="786"/>
      <c r="AG336" s="786"/>
      <c r="AH336" s="786"/>
      <c r="AI336" s="786"/>
      <c r="AK336" s="98" t="s">
        <v>663</v>
      </c>
      <c r="BE336" s="786">
        <v>0</v>
      </c>
      <c r="BF336" s="786"/>
      <c r="BG336" s="786"/>
      <c r="BH336" s="786"/>
      <c r="BI336" s="786"/>
      <c r="BJ336" s="786"/>
      <c r="BL336" s="786">
        <v>0</v>
      </c>
      <c r="BM336" s="786"/>
      <c r="BN336" s="786"/>
      <c r="BO336" s="786"/>
      <c r="BP336" s="786"/>
      <c r="BQ336" s="786"/>
      <c r="BR336" s="109"/>
    </row>
    <row r="337" spans="1:73" hidden="1">
      <c r="C337" s="114" t="s">
        <v>664</v>
      </c>
      <c r="W337" s="772"/>
      <c r="X337" s="772"/>
      <c r="Y337" s="772"/>
      <c r="Z337" s="772"/>
      <c r="AA337" s="772"/>
      <c r="AB337" s="772"/>
      <c r="AD337" s="772"/>
      <c r="AE337" s="772"/>
      <c r="AF337" s="772"/>
      <c r="AG337" s="772"/>
      <c r="AH337" s="772"/>
      <c r="AI337" s="772"/>
      <c r="AK337" s="114" t="s">
        <v>664</v>
      </c>
      <c r="BE337" s="772"/>
      <c r="BF337" s="772"/>
      <c r="BG337" s="772"/>
      <c r="BH337" s="772"/>
      <c r="BI337" s="772"/>
      <c r="BJ337" s="772"/>
      <c r="BL337" s="772"/>
      <c r="BM337" s="772"/>
      <c r="BN337" s="772"/>
      <c r="BO337" s="772"/>
      <c r="BP337" s="772"/>
      <c r="BQ337" s="772"/>
      <c r="BR337" s="110"/>
    </row>
    <row r="338" spans="1:73" hidden="1">
      <c r="C338" s="114" t="s">
        <v>665</v>
      </c>
      <c r="W338" s="772"/>
      <c r="X338" s="772"/>
      <c r="Y338" s="772"/>
      <c r="Z338" s="772"/>
      <c r="AA338" s="772"/>
      <c r="AB338" s="772"/>
      <c r="AD338" s="772"/>
      <c r="AE338" s="772"/>
      <c r="AF338" s="772"/>
      <c r="AG338" s="772"/>
      <c r="AH338" s="772"/>
      <c r="AI338" s="772"/>
      <c r="AK338" s="114" t="s">
        <v>665</v>
      </c>
      <c r="BE338" s="772"/>
      <c r="BF338" s="772"/>
      <c r="BG338" s="772"/>
      <c r="BH338" s="772"/>
      <c r="BI338" s="772"/>
      <c r="BJ338" s="772"/>
      <c r="BL338" s="772"/>
      <c r="BM338" s="772"/>
      <c r="BN338" s="772"/>
      <c r="BO338" s="772"/>
      <c r="BP338" s="772"/>
      <c r="BQ338" s="772"/>
      <c r="BR338" s="110"/>
    </row>
    <row r="339" spans="1:73" hidden="1">
      <c r="C339" s="98" t="s">
        <v>666</v>
      </c>
      <c r="W339" s="935">
        <v>0</v>
      </c>
      <c r="X339" s="935"/>
      <c r="Y339" s="935"/>
      <c r="Z339" s="935"/>
      <c r="AA339" s="935"/>
      <c r="AB339" s="935"/>
      <c r="AC339" s="100"/>
      <c r="AD339" s="935">
        <v>0</v>
      </c>
      <c r="AE339" s="935"/>
      <c r="AF339" s="935"/>
      <c r="AG339" s="935"/>
      <c r="AH339" s="935"/>
      <c r="AI339" s="935"/>
      <c r="AK339" s="98" t="s">
        <v>666</v>
      </c>
      <c r="BE339" s="935">
        <v>0</v>
      </c>
      <c r="BF339" s="935"/>
      <c r="BG339" s="935"/>
      <c r="BH339" s="935"/>
      <c r="BI339" s="935"/>
      <c r="BJ339" s="935"/>
      <c r="BK339" s="100"/>
      <c r="BL339" s="935">
        <v>0</v>
      </c>
      <c r="BM339" s="935"/>
      <c r="BN339" s="935"/>
      <c r="BO339" s="935"/>
      <c r="BP339" s="935"/>
      <c r="BQ339" s="935"/>
      <c r="BR339" s="109"/>
    </row>
    <row r="340" spans="1:73" hidden="1">
      <c r="C340" s="98" t="s">
        <v>667</v>
      </c>
      <c r="AK340" s="98" t="s">
        <v>667</v>
      </c>
    </row>
    <row r="341" spans="1:73" hidden="1">
      <c r="C341" s="114" t="s">
        <v>668</v>
      </c>
      <c r="W341" s="772"/>
      <c r="X341" s="772"/>
      <c r="Y341" s="772"/>
      <c r="Z341" s="772"/>
      <c r="AA341" s="772"/>
      <c r="AB341" s="772"/>
      <c r="AD341" s="772"/>
      <c r="AE341" s="772"/>
      <c r="AF341" s="772"/>
      <c r="AG341" s="772"/>
      <c r="AH341" s="772"/>
      <c r="AI341" s="772"/>
      <c r="AK341" s="114" t="s">
        <v>669</v>
      </c>
      <c r="BE341" s="772"/>
      <c r="BF341" s="772"/>
      <c r="BG341" s="772"/>
      <c r="BH341" s="772"/>
      <c r="BI341" s="772"/>
      <c r="BJ341" s="772"/>
      <c r="BL341" s="772"/>
      <c r="BM341" s="772"/>
      <c r="BN341" s="772"/>
      <c r="BO341" s="772"/>
      <c r="BP341" s="772"/>
      <c r="BQ341" s="772"/>
      <c r="BR341" s="110"/>
    </row>
    <row r="342" spans="1:73" hidden="1">
      <c r="C342" s="114" t="s">
        <v>670</v>
      </c>
      <c r="W342" s="772"/>
      <c r="X342" s="772"/>
      <c r="Y342" s="772"/>
      <c r="Z342" s="772"/>
      <c r="AA342" s="772"/>
      <c r="AB342" s="772"/>
      <c r="AD342" s="772"/>
      <c r="AE342" s="772"/>
      <c r="AF342" s="772"/>
      <c r="AG342" s="772"/>
      <c r="AH342" s="772"/>
      <c r="AI342" s="772"/>
      <c r="AK342" s="114" t="s">
        <v>670</v>
      </c>
      <c r="BE342" s="772"/>
      <c r="BF342" s="772"/>
      <c r="BG342" s="772"/>
      <c r="BH342" s="772"/>
      <c r="BI342" s="772"/>
      <c r="BJ342" s="772"/>
      <c r="BL342" s="772"/>
      <c r="BM342" s="772"/>
      <c r="BN342" s="772"/>
      <c r="BO342" s="772"/>
      <c r="BP342" s="772"/>
      <c r="BQ342" s="772"/>
      <c r="BR342" s="110"/>
    </row>
    <row r="343" spans="1:73" hidden="1">
      <c r="C343" s="114" t="s">
        <v>671</v>
      </c>
      <c r="AK343" s="114" t="s">
        <v>671</v>
      </c>
    </row>
    <row r="344" spans="1:73" hidden="1"/>
    <row r="345" spans="1:73" hidden="1">
      <c r="A345" s="125">
        <v>15</v>
      </c>
      <c r="B345" s="96" t="s">
        <v>337</v>
      </c>
      <c r="C345" s="97" t="s">
        <v>672</v>
      </c>
      <c r="AK345" s="97" t="s">
        <v>673</v>
      </c>
    </row>
    <row r="346" spans="1:73" ht="15" hidden="1" customHeight="1">
      <c r="R346" s="100"/>
      <c r="S346" s="765"/>
      <c r="T346" s="765"/>
      <c r="U346" s="100"/>
      <c r="W346" s="1041">
        <v>42277</v>
      </c>
      <c r="X346" s="1042"/>
      <c r="Y346" s="1042"/>
      <c r="Z346" s="1042"/>
      <c r="AA346" s="1042"/>
      <c r="AB346" s="1042"/>
      <c r="AC346" s="512"/>
      <c r="AD346" s="1041">
        <v>42185</v>
      </c>
      <c r="AE346" s="1042"/>
      <c r="AF346" s="1042"/>
      <c r="AG346" s="1042"/>
      <c r="AH346" s="1042"/>
      <c r="AI346" s="1042"/>
      <c r="BE346" s="1043" t="s">
        <v>500</v>
      </c>
      <c r="BF346" s="1043"/>
      <c r="BG346" s="1043"/>
      <c r="BH346" s="1043"/>
      <c r="BI346" s="1043"/>
      <c r="BJ346" s="1043"/>
      <c r="BL346" s="1043" t="s">
        <v>501</v>
      </c>
      <c r="BM346" s="1043"/>
      <c r="BN346" s="1043"/>
      <c r="BO346" s="1043"/>
      <c r="BP346" s="1043"/>
      <c r="BQ346" s="1043"/>
      <c r="BR346" s="353"/>
    </row>
    <row r="347" spans="1:73" hidden="1">
      <c r="R347" s="100"/>
      <c r="S347" s="105"/>
      <c r="T347" s="105"/>
      <c r="U347" s="100"/>
      <c r="W347" s="773" t="s">
        <v>341</v>
      </c>
      <c r="X347" s="774"/>
      <c r="Y347" s="774"/>
      <c r="Z347" s="774"/>
      <c r="AA347" s="774"/>
      <c r="AB347" s="774"/>
      <c r="AC347" s="303"/>
      <c r="AD347" s="773" t="s">
        <v>341</v>
      </c>
      <c r="AE347" s="774"/>
      <c r="AF347" s="774"/>
      <c r="AG347" s="774"/>
      <c r="AH347" s="774"/>
      <c r="AI347" s="774"/>
      <c r="BE347" s="353"/>
      <c r="BF347" s="353"/>
      <c r="BG347" s="353"/>
      <c r="BH347" s="353"/>
      <c r="BI347" s="353"/>
      <c r="BJ347" s="353"/>
      <c r="BL347" s="353"/>
      <c r="BM347" s="353"/>
      <c r="BN347" s="353"/>
      <c r="BO347" s="353"/>
      <c r="BP347" s="353"/>
      <c r="BQ347" s="353"/>
      <c r="BR347" s="353"/>
    </row>
    <row r="348" spans="1:73" hidden="1">
      <c r="C348" s="1044" t="s">
        <v>674</v>
      </c>
      <c r="D348" s="1044"/>
      <c r="E348" s="1044"/>
      <c r="F348" s="1044"/>
      <c r="G348" s="1044"/>
      <c r="H348" s="1044"/>
      <c r="I348" s="1044"/>
      <c r="J348" s="1044"/>
      <c r="K348" s="1044"/>
      <c r="L348" s="1044"/>
      <c r="M348" s="1044"/>
      <c r="N348" s="1044"/>
      <c r="O348" s="1044"/>
      <c r="P348" s="1044"/>
      <c r="Q348" s="1044"/>
      <c r="R348" s="1044"/>
      <c r="S348" s="1044"/>
      <c r="T348" s="1044"/>
      <c r="U348" s="1044"/>
      <c r="W348" s="1045">
        <f>'CK - BÁO CÁO KẾT QUẢ KINH DOANH'!F10</f>
        <v>5198895117</v>
      </c>
      <c r="X348" s="1045"/>
      <c r="Y348" s="1045"/>
      <c r="Z348" s="1045"/>
      <c r="AA348" s="1045"/>
      <c r="AB348" s="1045"/>
      <c r="AC348" s="354"/>
      <c r="AD348" s="1045">
        <v>2038283705</v>
      </c>
      <c r="AE348" s="1045"/>
      <c r="AF348" s="1045"/>
      <c r="AG348" s="1045"/>
      <c r="AH348" s="1045"/>
      <c r="AI348" s="1045"/>
      <c r="AK348" s="98" t="s">
        <v>675</v>
      </c>
      <c r="BE348" s="935">
        <v>0</v>
      </c>
      <c r="BF348" s="935"/>
      <c r="BG348" s="935"/>
      <c r="BH348" s="935"/>
      <c r="BI348" s="935"/>
      <c r="BJ348" s="935"/>
      <c r="BK348" s="109"/>
      <c r="BL348" s="935">
        <v>0</v>
      </c>
      <c r="BM348" s="935"/>
      <c r="BN348" s="935"/>
      <c r="BO348" s="935"/>
      <c r="BP348" s="935"/>
      <c r="BQ348" s="935"/>
      <c r="BR348" s="109"/>
      <c r="BU348" s="355">
        <v>-6741579466</v>
      </c>
    </row>
    <row r="349" spans="1:73" hidden="1">
      <c r="C349" s="1044" t="s">
        <v>676</v>
      </c>
      <c r="D349" s="1044"/>
      <c r="E349" s="1044"/>
      <c r="F349" s="1044"/>
      <c r="G349" s="1044"/>
      <c r="H349" s="1044"/>
      <c r="I349" s="1044"/>
      <c r="J349" s="1044"/>
      <c r="K349" s="1044"/>
      <c r="L349" s="1044"/>
      <c r="M349" s="1044"/>
      <c r="N349" s="1044"/>
      <c r="O349" s="1044"/>
      <c r="P349" s="1044"/>
      <c r="Q349" s="1044"/>
      <c r="R349" s="1044"/>
      <c r="S349" s="1044"/>
      <c r="T349" s="1044"/>
      <c r="U349" s="1044"/>
      <c r="W349" s="1045">
        <v>0</v>
      </c>
      <c r="X349" s="1045"/>
      <c r="Y349" s="1045"/>
      <c r="Z349" s="1045"/>
      <c r="AA349" s="1045"/>
      <c r="AB349" s="1045"/>
      <c r="AC349" s="354"/>
      <c r="AD349" s="1045">
        <v>0</v>
      </c>
      <c r="AE349" s="1045"/>
      <c r="AF349" s="1045"/>
      <c r="AG349" s="1045"/>
      <c r="AH349" s="1045"/>
      <c r="AI349" s="1045"/>
      <c r="BE349" s="109"/>
      <c r="BF349" s="109"/>
      <c r="BG349" s="109"/>
      <c r="BH349" s="109"/>
      <c r="BI349" s="109"/>
      <c r="BJ349" s="109"/>
      <c r="BK349" s="109"/>
      <c r="BL349" s="109"/>
      <c r="BM349" s="109"/>
      <c r="BN349" s="109"/>
      <c r="BO349" s="109"/>
      <c r="BP349" s="109"/>
      <c r="BQ349" s="109"/>
      <c r="BR349" s="109"/>
    </row>
    <row r="350" spans="1:73" hidden="1">
      <c r="C350" s="1044" t="s">
        <v>677</v>
      </c>
      <c r="D350" s="1044"/>
      <c r="E350" s="1044"/>
      <c r="F350" s="1044"/>
      <c r="G350" s="1044"/>
      <c r="H350" s="1044"/>
      <c r="I350" s="1044"/>
      <c r="J350" s="1044"/>
      <c r="K350" s="1044"/>
      <c r="L350" s="1044"/>
      <c r="M350" s="1044"/>
      <c r="N350" s="1044"/>
      <c r="O350" s="1044"/>
      <c r="P350" s="1044"/>
      <c r="Q350" s="1044"/>
      <c r="R350" s="1044"/>
      <c r="S350" s="1044"/>
      <c r="T350" s="1044"/>
      <c r="U350" s="1044"/>
      <c r="W350" s="1045">
        <f>'CK - BÁO CÁO KẾT QUẢ KINH DOANH'!F15</f>
        <v>41798773</v>
      </c>
      <c r="X350" s="1045"/>
      <c r="Y350" s="1045"/>
      <c r="Z350" s="1045"/>
      <c r="AA350" s="1045"/>
      <c r="AB350" s="1045"/>
      <c r="AC350" s="354"/>
      <c r="AD350" s="1045">
        <v>17862427</v>
      </c>
      <c r="AE350" s="1045"/>
      <c r="AF350" s="1045"/>
      <c r="AG350" s="1045"/>
      <c r="AH350" s="1045"/>
      <c r="AI350" s="1045"/>
      <c r="BE350" s="109"/>
      <c r="BF350" s="109"/>
      <c r="BG350" s="109"/>
      <c r="BH350" s="109"/>
      <c r="BI350" s="109"/>
      <c r="BJ350" s="109"/>
      <c r="BK350" s="109"/>
      <c r="BL350" s="109"/>
      <c r="BM350" s="109"/>
      <c r="BN350" s="109"/>
      <c r="BO350" s="109"/>
      <c r="BP350" s="109"/>
      <c r="BQ350" s="109"/>
      <c r="BR350" s="109"/>
    </row>
    <row r="351" spans="1:73" hidden="1">
      <c r="C351" s="1044" t="s">
        <v>678</v>
      </c>
      <c r="D351" s="1044"/>
      <c r="E351" s="1044"/>
      <c r="F351" s="1044"/>
      <c r="G351" s="1044"/>
      <c r="H351" s="1044"/>
      <c r="I351" s="1044"/>
      <c r="J351" s="1044"/>
      <c r="K351" s="1044"/>
      <c r="L351" s="1044"/>
      <c r="M351" s="1044"/>
      <c r="N351" s="1044"/>
      <c r="O351" s="1044"/>
      <c r="P351" s="1044"/>
      <c r="Q351" s="1044"/>
      <c r="R351" s="1044"/>
      <c r="S351" s="1044"/>
      <c r="T351" s="1044"/>
      <c r="U351" s="1044"/>
      <c r="W351" s="1045">
        <v>0</v>
      </c>
      <c r="X351" s="1045"/>
      <c r="Y351" s="1045"/>
      <c r="Z351" s="1045"/>
      <c r="AA351" s="1045"/>
      <c r="AB351" s="1045"/>
      <c r="AC351" s="354"/>
      <c r="AD351" s="1045">
        <v>0</v>
      </c>
      <c r="AE351" s="1045"/>
      <c r="AF351" s="1045"/>
      <c r="AG351" s="1045"/>
      <c r="AH351" s="1045"/>
      <c r="AI351" s="1045"/>
      <c r="BE351" s="109"/>
      <c r="BF351" s="109"/>
      <c r="BG351" s="109"/>
      <c r="BH351" s="109"/>
      <c r="BI351" s="109"/>
      <c r="BJ351" s="109"/>
      <c r="BK351" s="109"/>
      <c r="BL351" s="109"/>
      <c r="BM351" s="109"/>
      <c r="BN351" s="109"/>
      <c r="BO351" s="109"/>
      <c r="BP351" s="109"/>
      <c r="BQ351" s="109"/>
      <c r="BR351" s="109"/>
    </row>
    <row r="352" spans="1:73" hidden="1">
      <c r="C352" s="1044" t="s">
        <v>679</v>
      </c>
      <c r="D352" s="1044"/>
      <c r="E352" s="1044"/>
      <c r="F352" s="1044"/>
      <c r="G352" s="1044"/>
      <c r="H352" s="1044"/>
      <c r="I352" s="1044"/>
      <c r="J352" s="1044"/>
      <c r="K352" s="1044"/>
      <c r="L352" s="1044"/>
      <c r="M352" s="1044"/>
      <c r="N352" s="1044"/>
      <c r="O352" s="1044"/>
      <c r="P352" s="1044"/>
      <c r="Q352" s="1044"/>
      <c r="R352" s="1044"/>
      <c r="S352" s="1044"/>
      <c r="T352" s="1044"/>
      <c r="U352" s="1044"/>
      <c r="W352" s="1045">
        <f>'CK - BÁO CÁO KẾT QUẢ KINH DOANH'!F18</f>
        <v>4980484911</v>
      </c>
      <c r="X352" s="1045"/>
      <c r="Y352" s="1045"/>
      <c r="Z352" s="1045"/>
      <c r="AA352" s="1045"/>
      <c r="AB352" s="1045"/>
      <c r="AC352" s="354"/>
      <c r="AD352" s="1045">
        <v>2901685124</v>
      </c>
      <c r="AE352" s="1045"/>
      <c r="AF352" s="1045"/>
      <c r="AG352" s="1045"/>
      <c r="AH352" s="1045"/>
      <c r="AI352" s="1045"/>
      <c r="BE352" s="109"/>
      <c r="BF352" s="109"/>
      <c r="BG352" s="109"/>
      <c r="BH352" s="109"/>
      <c r="BI352" s="109"/>
      <c r="BJ352" s="109"/>
      <c r="BK352" s="109"/>
      <c r="BL352" s="109"/>
      <c r="BM352" s="109"/>
      <c r="BN352" s="109"/>
      <c r="BO352" s="109"/>
      <c r="BP352" s="109"/>
      <c r="BQ352" s="109"/>
      <c r="BR352" s="109"/>
      <c r="BS352" s="355"/>
    </row>
    <row r="353" spans="1:92" s="114" customFormat="1" hidden="1">
      <c r="A353" s="111"/>
      <c r="B353" s="112"/>
      <c r="C353" s="1046" t="s">
        <v>680</v>
      </c>
      <c r="D353" s="1046"/>
      <c r="E353" s="1046"/>
      <c r="F353" s="1046"/>
      <c r="G353" s="1046"/>
      <c r="H353" s="1046"/>
      <c r="I353" s="1046"/>
      <c r="J353" s="1046"/>
      <c r="K353" s="1046"/>
      <c r="L353" s="1046"/>
      <c r="M353" s="1046"/>
      <c r="N353" s="1046"/>
      <c r="O353" s="1046"/>
      <c r="P353" s="1046"/>
      <c r="Q353" s="1046"/>
      <c r="R353" s="1046"/>
      <c r="S353" s="1046"/>
      <c r="T353" s="1046"/>
      <c r="U353" s="1046"/>
      <c r="W353" s="1047">
        <f>'[2]Thang 9-final (4)'!$D$45</f>
        <v>21973195</v>
      </c>
      <c r="X353" s="1047"/>
      <c r="Y353" s="1047"/>
      <c r="Z353" s="1047"/>
      <c r="AA353" s="1047"/>
      <c r="AB353" s="1047"/>
      <c r="AC353" s="356"/>
      <c r="AD353" s="1047">
        <v>13270353</v>
      </c>
      <c r="AE353" s="1047"/>
      <c r="AF353" s="1047"/>
      <c r="AG353" s="1047"/>
      <c r="AH353" s="1047"/>
      <c r="AI353" s="1047"/>
      <c r="AJ353" s="115"/>
      <c r="AK353" s="114" t="s">
        <v>681</v>
      </c>
      <c r="BE353" s="1048"/>
      <c r="BF353" s="1048"/>
      <c r="BG353" s="1048"/>
      <c r="BH353" s="1048"/>
      <c r="BI353" s="1048"/>
      <c r="BJ353" s="1048"/>
      <c r="BK353" s="357"/>
      <c r="BL353" s="1048"/>
      <c r="BM353" s="1048"/>
      <c r="BN353" s="1048"/>
      <c r="BO353" s="1048"/>
      <c r="BP353" s="1048"/>
      <c r="BQ353" s="1048"/>
      <c r="BR353" s="357"/>
      <c r="BS353" s="119"/>
      <c r="BT353" s="119"/>
      <c r="BU353" s="119"/>
      <c r="BV353" s="120"/>
      <c r="BW353" s="120"/>
      <c r="BX353" s="120"/>
      <c r="BY353" s="120"/>
      <c r="BZ353" s="120"/>
      <c r="CA353" s="120"/>
      <c r="CB353" s="120"/>
      <c r="CC353" s="120"/>
      <c r="CD353" s="120"/>
      <c r="CE353" s="120"/>
      <c r="CF353" s="120"/>
      <c r="CG353" s="120"/>
      <c r="CH353" s="120"/>
      <c r="CI353" s="120"/>
      <c r="CJ353" s="120"/>
      <c r="CK353" s="120"/>
      <c r="CL353" s="120"/>
      <c r="CM353" s="120"/>
      <c r="CN353" s="120"/>
    </row>
    <row r="354" spans="1:92" s="114" customFormat="1" hidden="1">
      <c r="A354" s="111"/>
      <c r="B354" s="112"/>
      <c r="C354" s="78" t="s">
        <v>682</v>
      </c>
      <c r="D354" s="78"/>
      <c r="E354" s="78"/>
      <c r="F354" s="78"/>
      <c r="G354" s="78"/>
      <c r="H354" s="78"/>
      <c r="I354" s="78"/>
      <c r="J354" s="78"/>
      <c r="K354" s="78"/>
      <c r="L354" s="78"/>
      <c r="M354" s="78"/>
      <c r="N354" s="78"/>
      <c r="O354" s="78"/>
      <c r="P354" s="78"/>
      <c r="Q354" s="78"/>
      <c r="R354" s="78"/>
      <c r="S354" s="78"/>
      <c r="T354" s="78"/>
      <c r="U354" s="78"/>
      <c r="W354" s="1047">
        <f>'[2]Thang 9-final (4)'!$D$42</f>
        <v>975408712</v>
      </c>
      <c r="X354" s="1047"/>
      <c r="Y354" s="1047"/>
      <c r="Z354" s="1047"/>
      <c r="AA354" s="1047"/>
      <c r="AB354" s="1047"/>
      <c r="AC354" s="356"/>
      <c r="AD354" s="1047">
        <v>637826852</v>
      </c>
      <c r="AE354" s="1047"/>
      <c r="AF354" s="1047"/>
      <c r="AG354" s="1047"/>
      <c r="AH354" s="1047"/>
      <c r="AI354" s="1047"/>
      <c r="AJ354" s="115"/>
      <c r="BE354" s="357"/>
      <c r="BF354" s="357"/>
      <c r="BG354" s="357"/>
      <c r="BH354" s="357"/>
      <c r="BI354" s="357"/>
      <c r="BJ354" s="357"/>
      <c r="BK354" s="357"/>
      <c r="BL354" s="357"/>
      <c r="BM354" s="357"/>
      <c r="BN354" s="357"/>
      <c r="BO354" s="357"/>
      <c r="BP354" s="357"/>
      <c r="BQ354" s="357"/>
      <c r="BR354" s="357"/>
      <c r="BS354" s="119"/>
      <c r="BT354" s="119"/>
      <c r="BU354" s="119"/>
      <c r="BV354" s="120"/>
      <c r="BW354" s="120"/>
      <c r="BX354" s="120"/>
      <c r="BY354" s="120"/>
      <c r="BZ354" s="120"/>
      <c r="CA354" s="120"/>
      <c r="CB354" s="120"/>
      <c r="CC354" s="120"/>
      <c r="CD354" s="120"/>
      <c r="CE354" s="120"/>
      <c r="CF354" s="120"/>
      <c r="CG354" s="120"/>
      <c r="CH354" s="120"/>
      <c r="CI354" s="120"/>
      <c r="CJ354" s="120"/>
      <c r="CK354" s="120"/>
      <c r="CL354" s="120"/>
      <c r="CM354" s="120"/>
      <c r="CN354" s="120"/>
    </row>
    <row r="355" spans="1:92" s="114" customFormat="1" hidden="1">
      <c r="A355" s="111"/>
      <c r="B355" s="112"/>
      <c r="C355" s="1046" t="s">
        <v>683</v>
      </c>
      <c r="D355" s="1046"/>
      <c r="E355" s="1046"/>
      <c r="F355" s="1046"/>
      <c r="G355" s="1046"/>
      <c r="H355" s="1046"/>
      <c r="I355" s="1046"/>
      <c r="J355" s="1046"/>
      <c r="K355" s="1046"/>
      <c r="L355" s="1046"/>
      <c r="M355" s="1046"/>
      <c r="N355" s="1046"/>
      <c r="O355" s="1046"/>
      <c r="P355" s="1046"/>
      <c r="Q355" s="1046"/>
      <c r="R355" s="1046"/>
      <c r="S355" s="1046"/>
      <c r="T355" s="1046"/>
      <c r="U355" s="1046"/>
      <c r="W355" s="1047"/>
      <c r="X355" s="1047"/>
      <c r="Y355" s="1047"/>
      <c r="Z355" s="1047"/>
      <c r="AA355" s="1047"/>
      <c r="AB355" s="1047"/>
      <c r="AC355" s="356"/>
      <c r="AD355" s="1047"/>
      <c r="AE355" s="1047"/>
      <c r="AF355" s="1047"/>
      <c r="AG355" s="1047"/>
      <c r="AH355" s="1047"/>
      <c r="AI355" s="1047"/>
      <c r="AJ355" s="115"/>
      <c r="BE355" s="357"/>
      <c r="BF355" s="357"/>
      <c r="BG355" s="357"/>
      <c r="BH355" s="357"/>
      <c r="BI355" s="357"/>
      <c r="BJ355" s="357"/>
      <c r="BK355" s="357"/>
      <c r="BL355" s="357"/>
      <c r="BM355" s="357"/>
      <c r="BN355" s="357"/>
      <c r="BO355" s="357"/>
      <c r="BP355" s="357"/>
      <c r="BQ355" s="357"/>
      <c r="BR355" s="357"/>
      <c r="BS355" s="119"/>
      <c r="BT355" s="119"/>
      <c r="BU355" s="337"/>
      <c r="BV355" s="120"/>
      <c r="BW355" s="120"/>
      <c r="BX355" s="120"/>
      <c r="BY355" s="120"/>
      <c r="BZ355" s="120"/>
      <c r="CA355" s="120"/>
      <c r="CB355" s="120"/>
      <c r="CC355" s="120"/>
      <c r="CD355" s="120"/>
      <c r="CE355" s="120"/>
      <c r="CF355" s="120"/>
      <c r="CG355" s="120"/>
      <c r="CH355" s="120"/>
      <c r="CI355" s="120"/>
      <c r="CJ355" s="120"/>
      <c r="CK355" s="120"/>
      <c r="CL355" s="120"/>
      <c r="CM355" s="120"/>
      <c r="CN355" s="120"/>
    </row>
    <row r="356" spans="1:92" s="114" customFormat="1" hidden="1">
      <c r="A356" s="111"/>
      <c r="B356" s="112"/>
      <c r="C356" s="1046" t="s">
        <v>684</v>
      </c>
      <c r="D356" s="1046"/>
      <c r="E356" s="1046"/>
      <c r="F356" s="1046"/>
      <c r="G356" s="1046"/>
      <c r="H356" s="1046"/>
      <c r="I356" s="1046"/>
      <c r="J356" s="1046"/>
      <c r="K356" s="1046"/>
      <c r="L356" s="1046"/>
      <c r="M356" s="1046"/>
      <c r="N356" s="1046"/>
      <c r="O356" s="1046"/>
      <c r="P356" s="1046"/>
      <c r="Q356" s="1046"/>
      <c r="R356" s="1046"/>
      <c r="S356" s="1046"/>
      <c r="T356" s="1046"/>
      <c r="U356" s="1046"/>
      <c r="W356" s="1047">
        <f>'[2]Thang 9-final (4)'!$D$47+'[2]Thang 9-final (4)'!$D$46+'[2]Thang 9-final (4)'!$D$49</f>
        <v>3983103004</v>
      </c>
      <c r="X356" s="1047"/>
      <c r="Y356" s="1047"/>
      <c r="Z356" s="1047"/>
      <c r="AA356" s="1047"/>
      <c r="AB356" s="1047"/>
      <c r="AC356" s="356"/>
      <c r="AD356" s="1047">
        <v>2250587919</v>
      </c>
      <c r="AE356" s="1047"/>
      <c r="AF356" s="1047"/>
      <c r="AG356" s="1047"/>
      <c r="AH356" s="1047"/>
      <c r="AI356" s="1047"/>
      <c r="AJ356" s="115"/>
      <c r="BE356" s="357"/>
      <c r="BF356" s="357"/>
      <c r="BG356" s="357"/>
      <c r="BH356" s="357"/>
      <c r="BI356" s="357"/>
      <c r="BJ356" s="357"/>
      <c r="BK356" s="357"/>
      <c r="BL356" s="357"/>
      <c r="BM356" s="357"/>
      <c r="BN356" s="357"/>
      <c r="BO356" s="357"/>
      <c r="BP356" s="357"/>
      <c r="BQ356" s="357"/>
      <c r="BR356" s="357"/>
      <c r="BS356" s="119">
        <v>0</v>
      </c>
      <c r="BT356" s="119"/>
      <c r="BU356" s="358"/>
      <c r="BV356" s="120"/>
      <c r="BW356" s="120"/>
      <c r="BX356" s="120"/>
      <c r="BY356" s="120"/>
      <c r="BZ356" s="120"/>
      <c r="CA356" s="120"/>
      <c r="CB356" s="120"/>
      <c r="CC356" s="120"/>
      <c r="CD356" s="120"/>
      <c r="CE356" s="120"/>
      <c r="CF356" s="120"/>
      <c r="CG356" s="120"/>
      <c r="CH356" s="120"/>
      <c r="CI356" s="120"/>
      <c r="CJ356" s="120"/>
      <c r="CK356" s="120"/>
      <c r="CL356" s="120"/>
      <c r="CM356" s="120"/>
      <c r="CN356" s="120"/>
    </row>
    <row r="357" spans="1:92" ht="15.75" hidden="1" thickBot="1">
      <c r="C357" s="762" t="s">
        <v>346</v>
      </c>
      <c r="D357" s="762"/>
      <c r="E357" s="762"/>
      <c r="F357" s="762"/>
      <c r="G357" s="762"/>
      <c r="H357" s="762"/>
      <c r="I357" s="762"/>
      <c r="J357" s="762"/>
      <c r="K357" s="762"/>
      <c r="L357" s="762"/>
      <c r="M357" s="762"/>
      <c r="N357" s="762"/>
      <c r="O357" s="762"/>
      <c r="P357" s="762"/>
      <c r="Q357" s="762"/>
      <c r="R357" s="762"/>
      <c r="S357" s="762"/>
      <c r="T357" s="121"/>
      <c r="W357" s="1049">
        <f>+W348+W350+W352</f>
        <v>10221178801</v>
      </c>
      <c r="X357" s="1049"/>
      <c r="Y357" s="1049"/>
      <c r="Z357" s="1049"/>
      <c r="AA357" s="1049"/>
      <c r="AB357" s="1049"/>
      <c r="AC357" s="359"/>
      <c r="AD357" s="1049">
        <v>4957831256</v>
      </c>
      <c r="AE357" s="1049"/>
      <c r="AF357" s="1049"/>
      <c r="AG357" s="1049"/>
      <c r="AH357" s="1049"/>
      <c r="AI357" s="1049"/>
      <c r="AK357" s="114"/>
      <c r="BE357" s="357"/>
      <c r="BF357" s="357"/>
      <c r="BG357" s="357"/>
      <c r="BH357" s="357"/>
      <c r="BI357" s="357"/>
      <c r="BJ357" s="357"/>
      <c r="BK357" s="109"/>
      <c r="BL357" s="357"/>
      <c r="BM357" s="357"/>
      <c r="BN357" s="357"/>
      <c r="BO357" s="357"/>
      <c r="BP357" s="357"/>
      <c r="BQ357" s="357"/>
      <c r="BR357" s="357">
        <v>4957831256</v>
      </c>
      <c r="BS357" s="123">
        <v>7884690310</v>
      </c>
      <c r="BT357" s="123"/>
    </row>
    <row r="358" spans="1:92" ht="15.75" hidden="1" thickTop="1">
      <c r="A358" s="125">
        <v>26</v>
      </c>
      <c r="B358" s="96" t="s">
        <v>337</v>
      </c>
      <c r="C358" s="97" t="s">
        <v>685</v>
      </c>
      <c r="AK358" s="97" t="s">
        <v>673</v>
      </c>
    </row>
    <row r="359" spans="1:92" hidden="1">
      <c r="R359" s="100"/>
      <c r="S359" s="765"/>
      <c r="T359" s="765"/>
      <c r="U359" s="100"/>
      <c r="W359" s="932" t="s">
        <v>571</v>
      </c>
      <c r="X359" s="932"/>
      <c r="Y359" s="932"/>
      <c r="Z359" s="932"/>
      <c r="AA359" s="932"/>
      <c r="AB359" s="932"/>
      <c r="AC359" s="127"/>
      <c r="AD359" s="952" t="s">
        <v>572</v>
      </c>
      <c r="AE359" s="952"/>
      <c r="AF359" s="952"/>
      <c r="AG359" s="952"/>
      <c r="AH359" s="952"/>
      <c r="AI359" s="952"/>
      <c r="BE359" s="1043" t="s">
        <v>500</v>
      </c>
      <c r="BF359" s="1043"/>
      <c r="BG359" s="1043"/>
      <c r="BH359" s="1043"/>
      <c r="BI359" s="1043"/>
      <c r="BJ359" s="1043"/>
      <c r="BL359" s="1043" t="s">
        <v>501</v>
      </c>
      <c r="BM359" s="1043"/>
      <c r="BN359" s="1043"/>
      <c r="BO359" s="1043"/>
      <c r="BP359" s="1043"/>
      <c r="BQ359" s="1043"/>
      <c r="BR359" s="353"/>
    </row>
    <row r="360" spans="1:92" hidden="1">
      <c r="R360" s="100"/>
      <c r="S360" s="105"/>
      <c r="T360" s="105"/>
      <c r="U360" s="100"/>
      <c r="W360" s="1050" t="s">
        <v>341</v>
      </c>
      <c r="X360" s="1051"/>
      <c r="Y360" s="1051"/>
      <c r="Z360" s="1051"/>
      <c r="AA360" s="1051"/>
      <c r="AB360" s="1051"/>
      <c r="AC360" s="360"/>
      <c r="AD360" s="1050" t="s">
        <v>341</v>
      </c>
      <c r="AE360" s="1051"/>
      <c r="AF360" s="1051"/>
      <c r="AG360" s="1051"/>
      <c r="AH360" s="1051"/>
      <c r="AI360" s="1051"/>
      <c r="BE360" s="353"/>
      <c r="BF360" s="353"/>
      <c r="BG360" s="353"/>
      <c r="BH360" s="353"/>
      <c r="BI360" s="353"/>
      <c r="BJ360" s="353"/>
      <c r="BL360" s="353"/>
      <c r="BM360" s="353"/>
      <c r="BN360" s="353"/>
      <c r="BO360" s="353"/>
      <c r="BP360" s="353"/>
      <c r="BQ360" s="353"/>
      <c r="BR360" s="353"/>
    </row>
    <row r="361" spans="1:92" hidden="1">
      <c r="C361" s="88" t="s">
        <v>686</v>
      </c>
      <c r="R361" s="100"/>
      <c r="S361" s="765"/>
      <c r="T361" s="765"/>
      <c r="U361" s="100"/>
      <c r="W361" s="1052"/>
      <c r="X361" s="1052"/>
      <c r="Y361" s="1052"/>
      <c r="Z361" s="1052"/>
      <c r="AA361" s="1052"/>
      <c r="AB361" s="1052"/>
      <c r="AC361" s="110"/>
      <c r="AD361" s="786"/>
      <c r="AE361" s="786"/>
      <c r="AF361" s="786"/>
      <c r="AG361" s="786"/>
      <c r="AH361" s="786"/>
      <c r="AI361" s="786"/>
      <c r="AK361" s="97" t="s">
        <v>687</v>
      </c>
      <c r="BE361" s="793">
        <v>0</v>
      </c>
      <c r="BF361" s="793"/>
      <c r="BG361" s="793"/>
      <c r="BH361" s="793"/>
      <c r="BI361" s="793"/>
      <c r="BJ361" s="793"/>
      <c r="BK361" s="110"/>
      <c r="BL361" s="793">
        <v>0</v>
      </c>
      <c r="BM361" s="793"/>
      <c r="BN361" s="793"/>
      <c r="BO361" s="793"/>
      <c r="BP361" s="793"/>
      <c r="BQ361" s="793"/>
      <c r="BR361" s="122"/>
    </row>
    <row r="362" spans="1:92" hidden="1">
      <c r="C362" s="88" t="s">
        <v>688</v>
      </c>
      <c r="D362" s="88"/>
      <c r="E362" s="88"/>
      <c r="F362" s="88"/>
      <c r="G362" s="88"/>
      <c r="H362" s="88"/>
      <c r="I362" s="88"/>
      <c r="J362" s="88"/>
      <c r="K362" s="88"/>
      <c r="L362" s="88"/>
      <c r="M362" s="88"/>
      <c r="N362" s="88"/>
      <c r="O362" s="88"/>
      <c r="P362" s="88"/>
      <c r="Q362" s="88"/>
      <c r="R362" s="88"/>
      <c r="S362" s="88"/>
      <c r="T362" s="88"/>
      <c r="U362" s="88"/>
      <c r="W362" s="1053"/>
      <c r="X362" s="1053"/>
      <c r="Y362" s="1053"/>
      <c r="Z362" s="1053"/>
      <c r="AA362" s="1053"/>
      <c r="AB362" s="1053"/>
      <c r="AC362" s="109"/>
      <c r="AD362" s="935"/>
      <c r="AE362" s="935"/>
      <c r="AF362" s="935"/>
      <c r="AG362" s="935"/>
      <c r="AH362" s="935"/>
      <c r="AI362" s="935"/>
      <c r="AK362" s="98" t="s">
        <v>675</v>
      </c>
      <c r="BE362" s="935">
        <v>0</v>
      </c>
      <c r="BF362" s="935"/>
      <c r="BG362" s="935"/>
      <c r="BH362" s="935"/>
      <c r="BI362" s="935"/>
      <c r="BJ362" s="935"/>
      <c r="BK362" s="109"/>
      <c r="BL362" s="935">
        <v>0</v>
      </c>
      <c r="BM362" s="935"/>
      <c r="BN362" s="935"/>
      <c r="BO362" s="935"/>
      <c r="BP362" s="935"/>
      <c r="BQ362" s="935"/>
      <c r="BR362" s="109"/>
    </row>
    <row r="363" spans="1:92" hidden="1">
      <c r="C363" s="88" t="s">
        <v>689</v>
      </c>
      <c r="D363" s="88"/>
      <c r="E363" s="88"/>
      <c r="F363" s="88"/>
      <c r="G363" s="88"/>
      <c r="H363" s="88"/>
      <c r="I363" s="88"/>
      <c r="J363" s="88"/>
      <c r="K363" s="88"/>
      <c r="L363" s="88"/>
      <c r="M363" s="88"/>
      <c r="N363" s="88"/>
      <c r="O363" s="88"/>
      <c r="P363" s="88"/>
      <c r="Q363" s="88"/>
      <c r="R363" s="88"/>
      <c r="S363" s="88"/>
      <c r="T363" s="88"/>
      <c r="U363" s="88"/>
      <c r="W363" s="1053">
        <v>0</v>
      </c>
      <c r="X363" s="1053"/>
      <c r="Y363" s="1053"/>
      <c r="Z363" s="1053"/>
      <c r="AA363" s="1053"/>
      <c r="AB363" s="1053"/>
      <c r="AC363" s="109"/>
      <c r="AD363" s="935">
        <v>0</v>
      </c>
      <c r="AE363" s="935"/>
      <c r="AF363" s="935"/>
      <c r="AG363" s="935"/>
      <c r="AH363" s="935"/>
      <c r="AI363" s="935"/>
      <c r="AK363" s="114" t="s">
        <v>681</v>
      </c>
      <c r="BE363" s="1048"/>
      <c r="BF363" s="1048"/>
      <c r="BG363" s="1048"/>
      <c r="BH363" s="1048"/>
      <c r="BI363" s="1048"/>
      <c r="BJ363" s="1048"/>
      <c r="BK363" s="109"/>
      <c r="BL363" s="1048"/>
      <c r="BM363" s="1048"/>
      <c r="BN363" s="1048"/>
      <c r="BO363" s="1048"/>
      <c r="BP363" s="1048"/>
      <c r="BQ363" s="1048"/>
      <c r="BR363" s="357"/>
    </row>
    <row r="364" spans="1:92" hidden="1">
      <c r="C364" s="361" t="s">
        <v>690</v>
      </c>
      <c r="D364" s="88"/>
      <c r="E364" s="88"/>
      <c r="F364" s="88"/>
      <c r="G364" s="88"/>
      <c r="H364" s="88"/>
      <c r="I364" s="88"/>
      <c r="J364" s="88"/>
      <c r="K364" s="88"/>
      <c r="L364" s="88"/>
      <c r="M364" s="88"/>
      <c r="N364" s="88"/>
      <c r="O364" s="88"/>
      <c r="P364" s="88"/>
      <c r="Q364" s="88"/>
      <c r="R364" s="88"/>
      <c r="S364" s="88"/>
      <c r="T364" s="88"/>
      <c r="U364" s="88"/>
      <c r="W364" s="1053"/>
      <c r="X364" s="1053"/>
      <c r="Y364" s="1053"/>
      <c r="Z364" s="1053"/>
      <c r="AA364" s="1053"/>
      <c r="AB364" s="1053"/>
      <c r="AC364" s="109"/>
      <c r="AD364" s="1048"/>
      <c r="AE364" s="1048"/>
      <c r="AF364" s="1048"/>
      <c r="AG364" s="1048"/>
      <c r="AH364" s="1048"/>
      <c r="AI364" s="1048"/>
      <c r="AK364" s="114"/>
      <c r="BE364" s="357"/>
      <c r="BF364" s="357"/>
      <c r="BG364" s="357"/>
      <c r="BH364" s="357"/>
      <c r="BI364" s="357"/>
      <c r="BJ364" s="357"/>
      <c r="BK364" s="109"/>
      <c r="BL364" s="357"/>
      <c r="BM364" s="357"/>
      <c r="BN364" s="357"/>
      <c r="BO364" s="357"/>
      <c r="BP364" s="357"/>
      <c r="BQ364" s="357"/>
      <c r="BR364" s="357"/>
    </row>
    <row r="365" spans="1:92" hidden="1">
      <c r="C365" s="361" t="s">
        <v>691</v>
      </c>
      <c r="D365" s="88"/>
      <c r="E365" s="88"/>
      <c r="F365" s="88"/>
      <c r="G365" s="88"/>
      <c r="H365" s="88"/>
      <c r="I365" s="88"/>
      <c r="J365" s="88"/>
      <c r="K365" s="88"/>
      <c r="L365" s="88"/>
      <c r="M365" s="88"/>
      <c r="N365" s="88"/>
      <c r="O365" s="88"/>
      <c r="P365" s="88"/>
      <c r="Q365" s="88"/>
      <c r="R365" s="88"/>
      <c r="S365" s="88"/>
      <c r="T365" s="88"/>
      <c r="U365" s="88"/>
      <c r="W365" s="1053"/>
      <c r="X365" s="1053"/>
      <c r="Y365" s="1053"/>
      <c r="Z365" s="1053"/>
      <c r="AA365" s="1053"/>
      <c r="AB365" s="1053"/>
      <c r="AC365" s="109"/>
      <c r="AD365" s="1048"/>
      <c r="AE365" s="1048"/>
      <c r="AF365" s="1048"/>
      <c r="AG365" s="1048"/>
      <c r="AH365" s="1048"/>
      <c r="AI365" s="1048"/>
      <c r="AK365" s="114"/>
      <c r="BE365" s="357"/>
      <c r="BF365" s="357"/>
      <c r="BG365" s="357"/>
      <c r="BH365" s="357"/>
      <c r="BI365" s="357"/>
      <c r="BJ365" s="357"/>
      <c r="BK365" s="109"/>
      <c r="BL365" s="357"/>
      <c r="BM365" s="357"/>
      <c r="BN365" s="357"/>
      <c r="BO365" s="357"/>
      <c r="BP365" s="357"/>
      <c r="BQ365" s="357"/>
      <c r="BR365" s="357"/>
      <c r="BS365" s="362"/>
    </row>
    <row r="366" spans="1:92" hidden="1">
      <c r="C366" s="1054" t="s">
        <v>692</v>
      </c>
      <c r="D366" s="1054"/>
      <c r="E366" s="1054"/>
      <c r="F366" s="1054"/>
      <c r="G366" s="1054"/>
      <c r="H366" s="1054"/>
      <c r="I366" s="1054"/>
      <c r="J366" s="1054"/>
      <c r="K366" s="1054"/>
      <c r="L366" s="1054"/>
      <c r="M366" s="1054"/>
      <c r="N366" s="1054"/>
      <c r="O366" s="1054"/>
      <c r="P366" s="1054"/>
      <c r="Q366" s="1054"/>
      <c r="R366" s="1054"/>
      <c r="S366" s="1054"/>
      <c r="T366" s="1054"/>
      <c r="U366" s="1054"/>
      <c r="W366" s="363"/>
      <c r="X366" s="363"/>
      <c r="Y366" s="363"/>
      <c r="Z366" s="363"/>
      <c r="AA366" s="363"/>
      <c r="AB366" s="363"/>
      <c r="AC366" s="109"/>
      <c r="AD366" s="1048"/>
      <c r="AE366" s="1048"/>
      <c r="AF366" s="1048"/>
      <c r="AG366" s="1048"/>
      <c r="AH366" s="1048"/>
      <c r="AI366" s="1048"/>
      <c r="AK366" s="114"/>
      <c r="BE366" s="357"/>
      <c r="BF366" s="357"/>
      <c r="BG366" s="357"/>
      <c r="BH366" s="357"/>
      <c r="BI366" s="357"/>
      <c r="BJ366" s="357"/>
      <c r="BK366" s="109"/>
      <c r="BL366" s="357"/>
      <c r="BM366" s="357"/>
      <c r="BN366" s="357"/>
      <c r="BO366" s="357"/>
      <c r="BP366" s="357"/>
      <c r="BQ366" s="357"/>
      <c r="BR366" s="357"/>
    </row>
    <row r="367" spans="1:92" hidden="1">
      <c r="C367" s="1055"/>
      <c r="D367" s="1055"/>
      <c r="E367" s="1055"/>
      <c r="F367" s="1055"/>
      <c r="G367" s="1055"/>
      <c r="H367" s="1055"/>
      <c r="I367" s="1055"/>
      <c r="J367" s="1055"/>
      <c r="K367" s="1055"/>
      <c r="L367" s="1055"/>
      <c r="M367" s="1055"/>
      <c r="N367" s="1055"/>
      <c r="O367" s="1055"/>
      <c r="P367" s="1055"/>
      <c r="Q367" s="1055"/>
      <c r="R367" s="154"/>
      <c r="S367" s="154"/>
      <c r="T367" s="154"/>
      <c r="U367" s="154"/>
      <c r="W367" s="1056"/>
      <c r="X367" s="1056"/>
      <c r="Y367" s="1056"/>
      <c r="Z367" s="1056"/>
      <c r="AA367" s="1056"/>
      <c r="AB367" s="1056"/>
      <c r="AC367" s="109"/>
      <c r="AD367" s="1048"/>
      <c r="AE367" s="1048"/>
      <c r="AF367" s="1048"/>
      <c r="AG367" s="1048"/>
      <c r="AH367" s="1048"/>
      <c r="AI367" s="1048"/>
      <c r="AK367" s="114"/>
      <c r="BE367" s="357"/>
      <c r="BF367" s="357"/>
      <c r="BG367" s="357"/>
      <c r="BH367" s="357"/>
      <c r="BI367" s="357"/>
      <c r="BJ367" s="357"/>
      <c r="BK367" s="109"/>
      <c r="BL367" s="357"/>
      <c r="BM367" s="357"/>
      <c r="BN367" s="357"/>
      <c r="BO367" s="357"/>
      <c r="BP367" s="357"/>
      <c r="BQ367" s="357"/>
      <c r="BR367" s="357"/>
    </row>
    <row r="368" spans="1:92" hidden="1">
      <c r="C368" s="1055"/>
      <c r="D368" s="1055"/>
      <c r="E368" s="1055"/>
      <c r="F368" s="1055"/>
      <c r="G368" s="1055"/>
      <c r="H368" s="1055"/>
      <c r="I368" s="1055"/>
      <c r="J368" s="1055"/>
      <c r="K368" s="1055"/>
      <c r="L368" s="1055"/>
      <c r="M368" s="1055"/>
      <c r="N368" s="1055"/>
      <c r="O368" s="1055"/>
      <c r="P368" s="1055"/>
      <c r="Q368" s="1055"/>
      <c r="R368" s="154"/>
      <c r="S368" s="154"/>
      <c r="T368" s="154"/>
      <c r="U368" s="154"/>
      <c r="W368" s="1053"/>
      <c r="X368" s="1053"/>
      <c r="Y368" s="1053"/>
      <c r="Z368" s="1053"/>
      <c r="AA368" s="1053"/>
      <c r="AB368" s="1053"/>
      <c r="AC368" s="109"/>
      <c r="AD368" s="1048"/>
      <c r="AE368" s="1048"/>
      <c r="AF368" s="1048"/>
      <c r="AG368" s="1048"/>
      <c r="AH368" s="1048"/>
      <c r="AI368" s="1048"/>
      <c r="AK368" s="114"/>
      <c r="BE368" s="357"/>
      <c r="BF368" s="357"/>
      <c r="BG368" s="357"/>
      <c r="BH368" s="357"/>
      <c r="BI368" s="357"/>
      <c r="BJ368" s="357"/>
      <c r="BK368" s="109"/>
      <c r="BL368" s="357"/>
      <c r="BM368" s="357"/>
      <c r="BN368" s="357"/>
      <c r="BO368" s="357"/>
      <c r="BP368" s="357"/>
      <c r="BQ368" s="357"/>
      <c r="BR368" s="357"/>
    </row>
    <row r="369" spans="1:92" ht="15.75" hidden="1" thickBot="1">
      <c r="C369" s="762" t="s">
        <v>346</v>
      </c>
      <c r="D369" s="762"/>
      <c r="E369" s="762"/>
      <c r="F369" s="762"/>
      <c r="G369" s="762"/>
      <c r="H369" s="762"/>
      <c r="I369" s="762"/>
      <c r="J369" s="762"/>
      <c r="K369" s="762"/>
      <c r="L369" s="762"/>
      <c r="M369" s="762"/>
      <c r="N369" s="762"/>
      <c r="O369" s="762"/>
      <c r="P369" s="762"/>
      <c r="Q369" s="762"/>
      <c r="R369" s="762"/>
      <c r="S369" s="762"/>
      <c r="T369" s="121"/>
      <c r="W369" s="1057">
        <v>0</v>
      </c>
      <c r="X369" s="1057"/>
      <c r="Y369" s="1057"/>
      <c r="Z369" s="1057"/>
      <c r="AA369" s="1057"/>
      <c r="AB369" s="1057"/>
      <c r="AD369" s="764">
        <v>0</v>
      </c>
      <c r="AE369" s="764"/>
      <c r="AF369" s="764"/>
      <c r="AG369" s="764"/>
      <c r="AH369" s="764"/>
      <c r="AI369" s="764"/>
      <c r="AK369" s="114"/>
      <c r="BE369" s="357"/>
      <c r="BF369" s="357"/>
      <c r="BG369" s="357"/>
      <c r="BH369" s="357"/>
      <c r="BI369" s="357"/>
      <c r="BJ369" s="357"/>
      <c r="BK369" s="109"/>
      <c r="BL369" s="357"/>
      <c r="BM369" s="357"/>
      <c r="BN369" s="357"/>
      <c r="BO369" s="357"/>
      <c r="BP369" s="357"/>
      <c r="BQ369" s="357"/>
      <c r="BR369" s="357"/>
      <c r="BS369" s="123">
        <v>0</v>
      </c>
      <c r="BT369" s="123"/>
    </row>
    <row r="370" spans="1:92" ht="15.75" hidden="1" thickTop="1">
      <c r="D370" s="114"/>
      <c r="R370" s="154"/>
      <c r="S370" s="154"/>
      <c r="T370" s="154"/>
      <c r="U370" s="154"/>
      <c r="W370" s="357"/>
      <c r="X370" s="357"/>
      <c r="Y370" s="357"/>
      <c r="Z370" s="357"/>
      <c r="AA370" s="357"/>
      <c r="AB370" s="357"/>
      <c r="AC370" s="109"/>
      <c r="AD370" s="357"/>
      <c r="AE370" s="357"/>
      <c r="AF370" s="357"/>
      <c r="AG370" s="357"/>
      <c r="AH370" s="357"/>
      <c r="AI370" s="357"/>
      <c r="AK370" s="114"/>
      <c r="BE370" s="357"/>
      <c r="BF370" s="357"/>
      <c r="BG370" s="357"/>
      <c r="BH370" s="357"/>
      <c r="BI370" s="357"/>
      <c r="BJ370" s="357"/>
      <c r="BK370" s="109"/>
      <c r="BL370" s="357"/>
      <c r="BM370" s="357"/>
      <c r="BN370" s="357"/>
      <c r="BO370" s="357"/>
      <c r="BP370" s="357"/>
      <c r="BQ370" s="357"/>
      <c r="BR370" s="357"/>
      <c r="BS370" s="123">
        <v>0</v>
      </c>
      <c r="BT370" s="123"/>
    </row>
    <row r="371" spans="1:92" hidden="1">
      <c r="A371" s="125">
        <v>27</v>
      </c>
      <c r="B371" s="96" t="s">
        <v>337</v>
      </c>
      <c r="C371" s="97" t="s">
        <v>693</v>
      </c>
      <c r="D371" s="114"/>
      <c r="R371" s="154"/>
      <c r="S371" s="154"/>
      <c r="T371" s="154"/>
      <c r="U371" s="154"/>
      <c r="W371" s="357"/>
      <c r="X371" s="357"/>
      <c r="Y371" s="357"/>
      <c r="Z371" s="357"/>
      <c r="AA371" s="357"/>
      <c r="AB371" s="357"/>
      <c r="AC371" s="109"/>
      <c r="AD371" s="357"/>
      <c r="AE371" s="357"/>
      <c r="AF371" s="357"/>
      <c r="AG371" s="357"/>
      <c r="AH371" s="357"/>
      <c r="AI371" s="357"/>
      <c r="AK371" s="114"/>
      <c r="BE371" s="357"/>
      <c r="BF371" s="357"/>
      <c r="BG371" s="357"/>
      <c r="BH371" s="357"/>
      <c r="BI371" s="357"/>
      <c r="BJ371" s="357"/>
      <c r="BK371" s="109"/>
      <c r="BL371" s="357"/>
      <c r="BM371" s="357"/>
      <c r="BN371" s="357"/>
      <c r="BO371" s="357"/>
      <c r="BP371" s="357"/>
      <c r="BQ371" s="357"/>
      <c r="BR371" s="357"/>
    </row>
    <row r="372" spans="1:92" hidden="1">
      <c r="D372" s="114"/>
      <c r="R372" s="154"/>
      <c r="S372" s="154"/>
      <c r="T372" s="154"/>
      <c r="U372" s="154"/>
      <c r="W372" s="1058" t="s">
        <v>619</v>
      </c>
      <c r="X372" s="1059"/>
      <c r="Y372" s="1059"/>
      <c r="Z372" s="1059"/>
      <c r="AA372" s="1059"/>
      <c r="AB372" s="1059"/>
      <c r="AC372" s="364"/>
      <c r="AD372" s="1060" t="s">
        <v>620</v>
      </c>
      <c r="AE372" s="1060"/>
      <c r="AF372" s="1060"/>
      <c r="AG372" s="1060"/>
      <c r="AH372" s="1060"/>
      <c r="AI372" s="1060"/>
      <c r="AK372" s="114"/>
      <c r="BE372" s="357"/>
      <c r="BF372" s="357"/>
      <c r="BG372" s="357"/>
      <c r="BH372" s="357"/>
      <c r="BI372" s="357"/>
      <c r="BJ372" s="357"/>
      <c r="BK372" s="109"/>
      <c r="BL372" s="357"/>
      <c r="BM372" s="357"/>
      <c r="BN372" s="357"/>
      <c r="BO372" s="357"/>
      <c r="BP372" s="357"/>
      <c r="BQ372" s="357"/>
      <c r="BR372" s="357"/>
    </row>
    <row r="373" spans="1:92" hidden="1">
      <c r="D373" s="114"/>
      <c r="R373" s="154"/>
      <c r="S373" s="154"/>
      <c r="T373" s="154"/>
      <c r="U373" s="154"/>
      <c r="W373" s="768" t="s">
        <v>341</v>
      </c>
      <c r="X373" s="769"/>
      <c r="Y373" s="769"/>
      <c r="Z373" s="769"/>
      <c r="AA373" s="769"/>
      <c r="AB373" s="769"/>
      <c r="AC373" s="360"/>
      <c r="AD373" s="1050" t="s">
        <v>341</v>
      </c>
      <c r="AE373" s="1051"/>
      <c r="AF373" s="1051"/>
      <c r="AG373" s="1051"/>
      <c r="AH373" s="1051"/>
      <c r="AI373" s="1051"/>
      <c r="AK373" s="114"/>
      <c r="BE373" s="357"/>
      <c r="BF373" s="357"/>
      <c r="BG373" s="357"/>
      <c r="BH373" s="357"/>
      <c r="BI373" s="357"/>
      <c r="BJ373" s="357"/>
      <c r="BK373" s="109"/>
      <c r="BL373" s="357"/>
      <c r="BM373" s="357"/>
      <c r="BN373" s="357"/>
      <c r="BO373" s="357"/>
      <c r="BP373" s="357"/>
      <c r="BQ373" s="357"/>
      <c r="BR373" s="357"/>
    </row>
    <row r="374" spans="1:92" hidden="1">
      <c r="C374" s="140" t="s">
        <v>338</v>
      </c>
      <c r="D374" s="98" t="s">
        <v>694</v>
      </c>
      <c r="R374" s="804"/>
      <c r="S374" s="804"/>
      <c r="T374" s="804"/>
      <c r="U374" s="804"/>
      <c r="W374" s="1061">
        <v>2038283705</v>
      </c>
      <c r="X374" s="1061"/>
      <c r="Y374" s="1061"/>
      <c r="Z374" s="1061"/>
      <c r="AA374" s="1061"/>
      <c r="AB374" s="1061"/>
      <c r="AC374" s="365"/>
      <c r="AD374" s="1061">
        <v>1126959135</v>
      </c>
      <c r="AE374" s="1061"/>
      <c r="AF374" s="1061"/>
      <c r="AG374" s="1061"/>
      <c r="AH374" s="1061"/>
      <c r="AI374" s="1061"/>
      <c r="AK374" s="114" t="s">
        <v>695</v>
      </c>
      <c r="BE374" s="1048"/>
      <c r="BF374" s="1048"/>
      <c r="BG374" s="1048"/>
      <c r="BH374" s="1048"/>
      <c r="BI374" s="1048"/>
      <c r="BJ374" s="1048"/>
      <c r="BK374" s="110"/>
      <c r="BL374" s="1048"/>
      <c r="BM374" s="1048"/>
      <c r="BN374" s="1048"/>
      <c r="BO374" s="1048"/>
      <c r="BP374" s="1048"/>
      <c r="BQ374" s="1048"/>
      <c r="BR374" s="357"/>
    </row>
    <row r="375" spans="1:92" hidden="1">
      <c r="C375" s="140" t="s">
        <v>338</v>
      </c>
      <c r="D375" s="98" t="s">
        <v>340</v>
      </c>
      <c r="R375" s="804"/>
      <c r="S375" s="804"/>
      <c r="T375" s="804"/>
      <c r="U375" s="804"/>
      <c r="W375" s="1045">
        <v>13270353</v>
      </c>
      <c r="X375" s="1045"/>
      <c r="Y375" s="1045"/>
      <c r="Z375" s="1045"/>
      <c r="AA375" s="1045"/>
      <c r="AB375" s="1045"/>
      <c r="AC375" s="365"/>
      <c r="AD375" s="1045">
        <v>22631666</v>
      </c>
      <c r="AE375" s="1045"/>
      <c r="AF375" s="1045"/>
      <c r="AG375" s="1045"/>
      <c r="AH375" s="1045"/>
      <c r="AI375" s="1045"/>
      <c r="AK375" s="114" t="s">
        <v>696</v>
      </c>
      <c r="BE375" s="1048"/>
      <c r="BF375" s="1048"/>
      <c r="BG375" s="1048"/>
      <c r="BH375" s="1048"/>
      <c r="BI375" s="1048"/>
      <c r="BJ375" s="1048"/>
      <c r="BK375" s="110"/>
      <c r="BL375" s="1048"/>
      <c r="BM375" s="1048"/>
      <c r="BN375" s="1048"/>
      <c r="BO375" s="1048"/>
      <c r="BP375" s="1048"/>
      <c r="BQ375" s="1048"/>
      <c r="BR375" s="357"/>
      <c r="BU375" s="366"/>
    </row>
    <row r="376" spans="1:92" hidden="1">
      <c r="R376" s="804"/>
      <c r="S376" s="804"/>
      <c r="T376" s="804"/>
      <c r="U376" s="804"/>
      <c r="W376" s="1045"/>
      <c r="X376" s="1045"/>
      <c r="Y376" s="1045"/>
      <c r="Z376" s="1045"/>
      <c r="AA376" s="1045"/>
      <c r="AB376" s="1045"/>
      <c r="AC376" s="359"/>
      <c r="AD376" s="1047"/>
      <c r="AE376" s="1047"/>
      <c r="AF376" s="1047"/>
      <c r="AG376" s="1047"/>
      <c r="AH376" s="1047"/>
      <c r="AI376" s="1047"/>
      <c r="AK376" s="114"/>
      <c r="BE376" s="1048"/>
      <c r="BF376" s="1048"/>
      <c r="BG376" s="1048"/>
      <c r="BH376" s="1048"/>
      <c r="BI376" s="1048"/>
      <c r="BJ376" s="1048"/>
      <c r="BK376" s="110"/>
      <c r="BL376" s="1048"/>
      <c r="BM376" s="1048"/>
      <c r="BN376" s="1048"/>
      <c r="BO376" s="1048"/>
      <c r="BP376" s="1048"/>
      <c r="BQ376" s="1048"/>
      <c r="BR376" s="357"/>
      <c r="BU376" s="367"/>
    </row>
    <row r="377" spans="1:92" ht="15.75" hidden="1" thickBot="1">
      <c r="C377" s="762" t="s">
        <v>346</v>
      </c>
      <c r="D377" s="762"/>
      <c r="E377" s="762"/>
      <c r="F377" s="762"/>
      <c r="G377" s="762"/>
      <c r="H377" s="762"/>
      <c r="I377" s="762"/>
      <c r="J377" s="762"/>
      <c r="K377" s="762"/>
      <c r="L377" s="762"/>
      <c r="M377" s="762"/>
      <c r="N377" s="762"/>
      <c r="O377" s="762"/>
      <c r="P377" s="762"/>
      <c r="Q377" s="762"/>
      <c r="R377" s="762"/>
      <c r="S377" s="762"/>
      <c r="T377" s="121"/>
      <c r="W377" s="1049">
        <v>2051554058</v>
      </c>
      <c r="X377" s="1049"/>
      <c r="Y377" s="1049"/>
      <c r="Z377" s="1049"/>
      <c r="AA377" s="1049"/>
      <c r="AB377" s="1049"/>
      <c r="AC377" s="359"/>
      <c r="AD377" s="1049">
        <v>1149590801</v>
      </c>
      <c r="AE377" s="1049"/>
      <c r="AF377" s="1049"/>
      <c r="AG377" s="1049"/>
      <c r="AH377" s="1049"/>
      <c r="AI377" s="1049"/>
      <c r="AK377" s="114"/>
      <c r="BE377" s="357"/>
      <c r="BF377" s="357"/>
      <c r="BG377" s="357"/>
      <c r="BH377" s="357"/>
      <c r="BI377" s="357"/>
      <c r="BJ377" s="357"/>
      <c r="BK377" s="110"/>
      <c r="BL377" s="357"/>
      <c r="BM377" s="357"/>
      <c r="BN377" s="357"/>
      <c r="BO377" s="357"/>
      <c r="BP377" s="357"/>
      <c r="BQ377" s="357"/>
      <c r="BR377" s="357"/>
      <c r="BS377" s="123">
        <v>4957831256</v>
      </c>
      <c r="BT377" s="141"/>
      <c r="BU377" s="368"/>
    </row>
    <row r="378" spans="1:92" ht="15.75" hidden="1" thickTop="1">
      <c r="C378" s="114"/>
      <c r="R378" s="154"/>
      <c r="S378" s="154"/>
      <c r="T378" s="154"/>
      <c r="U378" s="154"/>
      <c r="W378" s="357"/>
      <c r="X378" s="357"/>
      <c r="Y378" s="357"/>
      <c r="Z378" s="357"/>
      <c r="AA378" s="357"/>
      <c r="AB378" s="357"/>
      <c r="AC378" s="110"/>
      <c r="AD378" s="357"/>
      <c r="AE378" s="357"/>
      <c r="AF378" s="357"/>
      <c r="AG378" s="357"/>
      <c r="AH378" s="357"/>
      <c r="AI378" s="357"/>
      <c r="AK378" s="114"/>
      <c r="BE378" s="357"/>
      <c r="BF378" s="357"/>
      <c r="BG378" s="357"/>
      <c r="BH378" s="357"/>
      <c r="BI378" s="357"/>
      <c r="BJ378" s="357"/>
      <c r="BK378" s="110"/>
      <c r="BL378" s="357"/>
      <c r="BM378" s="357"/>
      <c r="BN378" s="357"/>
      <c r="BO378" s="357"/>
      <c r="BP378" s="357"/>
      <c r="BQ378" s="357"/>
      <c r="BR378" s="357">
        <v>0</v>
      </c>
      <c r="BS378" s="123">
        <v>0</v>
      </c>
      <c r="BT378" s="369"/>
      <c r="BU378" s="368"/>
    </row>
    <row r="379" spans="1:92" s="133" customFormat="1" ht="15.75" hidden="1" thickTop="1">
      <c r="A379" s="103"/>
      <c r="B379" s="129"/>
      <c r="C379" s="114"/>
      <c r="R379" s="154"/>
      <c r="S379" s="154"/>
      <c r="T379" s="154"/>
      <c r="U379" s="154"/>
      <c r="W379" s="357"/>
      <c r="X379" s="357"/>
      <c r="Y379" s="357"/>
      <c r="Z379" s="357"/>
      <c r="AA379" s="357"/>
      <c r="AB379" s="357"/>
      <c r="AC379" s="110"/>
      <c r="AD379" s="357"/>
      <c r="AE379" s="357"/>
      <c r="AF379" s="357"/>
      <c r="AG379" s="357"/>
      <c r="AH379" s="357"/>
      <c r="AI379" s="357"/>
      <c r="AJ379" s="100"/>
      <c r="AK379" s="114"/>
      <c r="BE379" s="357"/>
      <c r="BF379" s="357"/>
      <c r="BG379" s="357"/>
      <c r="BH379" s="357"/>
      <c r="BI379" s="357"/>
      <c r="BJ379" s="357"/>
      <c r="BK379" s="110"/>
      <c r="BL379" s="357"/>
      <c r="BM379" s="357"/>
      <c r="BN379" s="357"/>
      <c r="BO379" s="357"/>
      <c r="BP379" s="357"/>
      <c r="BQ379" s="357"/>
      <c r="BR379" s="357"/>
      <c r="BS379" s="123"/>
      <c r="BT379" s="369"/>
      <c r="BU379" s="368"/>
      <c r="BV379" s="279"/>
      <c r="BW379" s="279"/>
      <c r="BX379" s="279"/>
      <c r="BY379" s="279"/>
      <c r="BZ379" s="279"/>
      <c r="CA379" s="279"/>
      <c r="CB379" s="279"/>
      <c r="CC379" s="279"/>
      <c r="CD379" s="279"/>
      <c r="CE379" s="279"/>
      <c r="CF379" s="279"/>
      <c r="CG379" s="279"/>
      <c r="CH379" s="279"/>
      <c r="CI379" s="279"/>
      <c r="CJ379" s="279"/>
      <c r="CK379" s="279"/>
      <c r="CL379" s="279"/>
      <c r="CM379" s="279"/>
      <c r="CN379" s="279"/>
    </row>
    <row r="380" spans="1:92" hidden="1">
      <c r="A380" s="125">
        <v>16</v>
      </c>
      <c r="B380" s="96" t="s">
        <v>337</v>
      </c>
      <c r="C380" s="96" t="s">
        <v>697</v>
      </c>
      <c r="R380" s="154"/>
      <c r="S380" s="154"/>
      <c r="T380" s="154"/>
      <c r="U380" s="154"/>
      <c r="W380" s="357"/>
      <c r="X380" s="357"/>
      <c r="Y380" s="357"/>
      <c r="Z380" s="357"/>
      <c r="AA380" s="357"/>
      <c r="AB380" s="357"/>
      <c r="AC380" s="110"/>
      <c r="AD380" s="357"/>
      <c r="AE380" s="357"/>
      <c r="AF380" s="357"/>
      <c r="AG380" s="357"/>
      <c r="AH380" s="357"/>
      <c r="AI380" s="357"/>
      <c r="AK380" s="114"/>
      <c r="BE380" s="357"/>
      <c r="BF380" s="357"/>
      <c r="BG380" s="357"/>
      <c r="BH380" s="357"/>
      <c r="BI380" s="357"/>
      <c r="BJ380" s="357"/>
      <c r="BK380" s="110"/>
      <c r="BL380" s="357"/>
      <c r="BM380" s="357"/>
      <c r="BN380" s="357"/>
      <c r="BO380" s="357"/>
      <c r="BP380" s="357"/>
      <c r="BQ380" s="357"/>
      <c r="BR380" s="357"/>
      <c r="BS380" s="123"/>
      <c r="BT380" s="141"/>
      <c r="BU380" s="368"/>
      <c r="BV380" s="102">
        <v>-4957831256</v>
      </c>
    </row>
    <row r="381" spans="1:92" ht="15" hidden="1" customHeight="1">
      <c r="A381" s="125"/>
      <c r="C381" s="96"/>
      <c r="D381" s="94"/>
      <c r="E381" s="94"/>
      <c r="F381" s="94"/>
      <c r="G381" s="94"/>
      <c r="H381" s="94"/>
      <c r="I381" s="94"/>
      <c r="J381" s="94"/>
      <c r="K381" s="94"/>
      <c r="L381" s="94"/>
      <c r="M381" s="94"/>
      <c r="N381" s="94"/>
      <c r="O381" s="94"/>
      <c r="P381" s="94"/>
      <c r="Q381" s="94"/>
      <c r="R381" s="94"/>
      <c r="S381" s="94"/>
      <c r="T381" s="121"/>
      <c r="W381" s="1062" t="s">
        <v>619</v>
      </c>
      <c r="X381" s="1063"/>
      <c r="Y381" s="1063"/>
      <c r="Z381" s="1063"/>
      <c r="AA381" s="1063"/>
      <c r="AB381" s="1063"/>
      <c r="AC381" s="370"/>
      <c r="AD381" s="1062" t="s">
        <v>619</v>
      </c>
      <c r="AE381" s="1063"/>
      <c r="AF381" s="1063"/>
      <c r="AG381" s="1063"/>
      <c r="AH381" s="1063"/>
      <c r="AI381" s="1063"/>
      <c r="AK381" s="114"/>
      <c r="BE381" s="117"/>
      <c r="BF381" s="117"/>
      <c r="BG381" s="117"/>
      <c r="BH381" s="117"/>
      <c r="BI381" s="117"/>
      <c r="BJ381" s="117"/>
      <c r="BK381" s="110"/>
      <c r="BL381" s="110"/>
      <c r="BM381" s="110"/>
      <c r="BN381" s="110"/>
      <c r="BO381" s="110"/>
      <c r="BP381" s="110"/>
      <c r="BQ381" s="110"/>
      <c r="BR381" s="110"/>
    </row>
    <row r="382" spans="1:92" hidden="1">
      <c r="R382" s="100"/>
      <c r="S382" s="804"/>
      <c r="T382" s="804"/>
      <c r="U382" s="100"/>
      <c r="W382" s="773" t="s">
        <v>341</v>
      </c>
      <c r="X382" s="774"/>
      <c r="Y382" s="774"/>
      <c r="Z382" s="774"/>
      <c r="AA382" s="774"/>
      <c r="AB382" s="774"/>
      <c r="AC382" s="303"/>
      <c r="AD382" s="773" t="s">
        <v>341</v>
      </c>
      <c r="AE382" s="774"/>
      <c r="AF382" s="774"/>
      <c r="AG382" s="774"/>
      <c r="AH382" s="774"/>
      <c r="AI382" s="774"/>
      <c r="AK382" s="114"/>
      <c r="BE382" s="117"/>
      <c r="BF382" s="117"/>
      <c r="BG382" s="117"/>
      <c r="BH382" s="117"/>
      <c r="BI382" s="117"/>
      <c r="BJ382" s="117"/>
      <c r="BK382" s="110"/>
      <c r="BL382" s="110"/>
      <c r="BM382" s="110"/>
      <c r="BN382" s="110"/>
      <c r="BO382" s="110"/>
      <c r="BP382" s="110"/>
      <c r="BQ382" s="110"/>
      <c r="BR382" s="110"/>
    </row>
    <row r="383" spans="1:92" hidden="1">
      <c r="C383" s="140" t="s">
        <v>698</v>
      </c>
      <c r="R383" s="100"/>
      <c r="S383" s="100"/>
      <c r="T383" s="100"/>
      <c r="U383" s="100"/>
      <c r="W383" s="1045">
        <v>150698279</v>
      </c>
      <c r="X383" s="1045"/>
      <c r="Y383" s="1045"/>
      <c r="Z383" s="1045"/>
      <c r="AA383" s="1045"/>
      <c r="AB383" s="1045"/>
      <c r="AC383" s="354"/>
      <c r="AD383" s="1045">
        <v>150698279</v>
      </c>
      <c r="AE383" s="1045"/>
      <c r="AF383" s="1045"/>
      <c r="AG383" s="1045"/>
      <c r="AH383" s="1045"/>
      <c r="AI383" s="1045"/>
      <c r="AK383" s="114"/>
      <c r="BE383" s="117"/>
      <c r="BF383" s="117"/>
      <c r="BG383" s="117"/>
      <c r="BH383" s="117"/>
      <c r="BI383" s="117"/>
      <c r="BJ383" s="117"/>
      <c r="BK383" s="110"/>
      <c r="BL383" s="110"/>
      <c r="BM383" s="110"/>
      <c r="BN383" s="110"/>
      <c r="BO383" s="110"/>
      <c r="BP383" s="110"/>
      <c r="BQ383" s="110"/>
      <c r="BR383" s="110"/>
      <c r="BS383" s="123"/>
    </row>
    <row r="384" spans="1:92" hidden="1">
      <c r="C384" s="140" t="s">
        <v>699</v>
      </c>
      <c r="R384" s="804"/>
      <c r="S384" s="804"/>
      <c r="T384" s="804"/>
      <c r="U384" s="804"/>
      <c r="W384" s="1064">
        <v>73302146</v>
      </c>
      <c r="X384" s="1064"/>
      <c r="Y384" s="1064"/>
      <c r="Z384" s="1064"/>
      <c r="AA384" s="1064"/>
      <c r="AB384" s="1064"/>
      <c r="AC384" s="359"/>
      <c r="AD384" s="1064">
        <v>73302146</v>
      </c>
      <c r="AE384" s="1064"/>
      <c r="AF384" s="1064"/>
      <c r="AG384" s="1064"/>
      <c r="AH384" s="1064"/>
      <c r="AI384" s="1064"/>
      <c r="AK384" s="114"/>
      <c r="BE384" s="117"/>
      <c r="BF384" s="117"/>
      <c r="BG384" s="117"/>
      <c r="BH384" s="117"/>
      <c r="BI384" s="117"/>
      <c r="BJ384" s="117"/>
      <c r="BK384" s="110"/>
      <c r="BL384" s="110"/>
      <c r="BM384" s="110"/>
      <c r="BN384" s="110"/>
      <c r="BO384" s="110"/>
      <c r="BP384" s="110"/>
      <c r="BQ384" s="110"/>
      <c r="BR384" s="110"/>
    </row>
    <row r="385" spans="1:92" hidden="1">
      <c r="C385" s="140" t="s">
        <v>700</v>
      </c>
      <c r="R385" s="154"/>
      <c r="S385" s="154"/>
      <c r="T385" s="154"/>
      <c r="U385" s="154"/>
      <c r="W385" s="791"/>
      <c r="X385" s="791"/>
      <c r="Y385" s="791"/>
      <c r="Z385" s="791"/>
      <c r="AA385" s="791"/>
      <c r="AB385" s="791"/>
      <c r="AC385" s="359"/>
      <c r="AD385" s="791"/>
      <c r="AE385" s="791"/>
      <c r="AF385" s="791"/>
      <c r="AG385" s="791"/>
      <c r="AH385" s="791"/>
      <c r="AI385" s="791"/>
      <c r="AK385" s="114"/>
      <c r="BE385" s="117"/>
      <c r="BF385" s="117"/>
      <c r="BG385" s="117"/>
      <c r="BH385" s="117"/>
      <c r="BI385" s="117"/>
      <c r="BJ385" s="117"/>
      <c r="BK385" s="110"/>
      <c r="BL385" s="110"/>
      <c r="BM385" s="110"/>
      <c r="BN385" s="110"/>
      <c r="BO385" s="110"/>
      <c r="BP385" s="110"/>
      <c r="BQ385" s="110"/>
      <c r="BR385" s="110"/>
      <c r="BU385" s="249"/>
    </row>
    <row r="386" spans="1:92" ht="15.75" hidden="1">
      <c r="C386" s="371" t="s">
        <v>701</v>
      </c>
      <c r="R386" s="154"/>
      <c r="S386" s="154"/>
      <c r="T386" s="154"/>
      <c r="U386" s="154"/>
      <c r="W386" s="791">
        <v>-1792759619</v>
      </c>
      <c r="X386" s="791"/>
      <c r="Y386" s="791"/>
      <c r="Z386" s="791"/>
      <c r="AA386" s="791"/>
      <c r="AB386" s="791"/>
      <c r="AC386" s="245"/>
      <c r="AD386" s="791">
        <v>-1792759619</v>
      </c>
      <c r="AE386" s="791"/>
      <c r="AF386" s="791"/>
      <c r="AG386" s="791"/>
      <c r="AH386" s="791"/>
      <c r="AI386" s="791"/>
      <c r="AK386" s="114"/>
      <c r="BE386" s="117"/>
      <c r="BF386" s="117"/>
      <c r="BG386" s="117"/>
      <c r="BH386" s="117"/>
      <c r="BI386" s="117"/>
      <c r="BJ386" s="117"/>
      <c r="BK386" s="110"/>
      <c r="BL386" s="110"/>
      <c r="BM386" s="110"/>
      <c r="BN386" s="110"/>
      <c r="BO386" s="110"/>
      <c r="BP386" s="110"/>
      <c r="BQ386" s="110"/>
      <c r="BR386" s="110">
        <v>-1792084417</v>
      </c>
      <c r="BT386" s="249"/>
      <c r="BU386" s="249"/>
    </row>
    <row r="387" spans="1:92" ht="15.75" hidden="1">
      <c r="C387" s="371" t="s">
        <v>702</v>
      </c>
      <c r="R387" s="154"/>
      <c r="S387" s="154"/>
      <c r="T387" s="154"/>
      <c r="U387" s="154"/>
      <c r="W387" s="1064"/>
      <c r="X387" s="1064"/>
      <c r="Y387" s="1064"/>
      <c r="Z387" s="1064"/>
      <c r="AA387" s="1064"/>
      <c r="AB387" s="1064"/>
      <c r="AC387" s="359"/>
      <c r="AD387" s="1064"/>
      <c r="AE387" s="1064"/>
      <c r="AF387" s="1064"/>
      <c r="AG387" s="1064"/>
      <c r="AH387" s="1064"/>
      <c r="AI387" s="1064"/>
      <c r="AK387" s="114"/>
      <c r="BE387" s="117"/>
      <c r="BF387" s="117"/>
      <c r="BG387" s="117"/>
      <c r="BH387" s="117"/>
      <c r="BI387" s="117"/>
      <c r="BJ387" s="117"/>
      <c r="BK387" s="110"/>
      <c r="BL387" s="110"/>
      <c r="BM387" s="110"/>
      <c r="BN387" s="110"/>
      <c r="BO387" s="110"/>
      <c r="BP387" s="110"/>
      <c r="BQ387" s="110"/>
      <c r="BR387" s="110">
        <v>675202</v>
      </c>
      <c r="BT387" s="249"/>
      <c r="BU387" s="249"/>
    </row>
    <row r="388" spans="1:92" hidden="1">
      <c r="C388" s="98" t="s">
        <v>703</v>
      </c>
      <c r="R388" s="154"/>
      <c r="S388" s="154"/>
      <c r="T388" s="154"/>
      <c r="U388" s="154"/>
      <c r="W388" s="1064"/>
      <c r="X388" s="1064"/>
      <c r="Y388" s="1064"/>
      <c r="Z388" s="1064"/>
      <c r="AA388" s="1064"/>
      <c r="AB388" s="1064"/>
      <c r="AC388" s="359"/>
      <c r="AD388" s="1064"/>
      <c r="AE388" s="1064"/>
      <c r="AF388" s="1064"/>
      <c r="AG388" s="1064"/>
      <c r="AH388" s="1064"/>
      <c r="AI388" s="1064"/>
      <c r="AK388" s="114"/>
      <c r="BE388" s="117"/>
      <c r="BF388" s="117"/>
      <c r="BG388" s="117"/>
      <c r="BH388" s="117"/>
      <c r="BI388" s="117"/>
      <c r="BJ388" s="117"/>
      <c r="BK388" s="110"/>
      <c r="BL388" s="110"/>
      <c r="BM388" s="110"/>
      <c r="BN388" s="110"/>
      <c r="BO388" s="110"/>
      <c r="BP388" s="110"/>
      <c r="BQ388" s="110"/>
      <c r="BR388" s="110"/>
    </row>
    <row r="389" spans="1:92" hidden="1">
      <c r="C389" s="98" t="s">
        <v>704</v>
      </c>
      <c r="R389" s="154"/>
      <c r="S389" s="154"/>
      <c r="T389" s="154"/>
      <c r="U389" s="154"/>
      <c r="W389" s="1064">
        <v>2253257353</v>
      </c>
      <c r="X389" s="1064"/>
      <c r="Y389" s="1064"/>
      <c r="Z389" s="1064"/>
      <c r="AA389" s="1064"/>
      <c r="AB389" s="1064"/>
      <c r="AC389" s="359"/>
      <c r="AD389" s="1064">
        <v>2253257353</v>
      </c>
      <c r="AE389" s="1064"/>
      <c r="AF389" s="1064"/>
      <c r="AG389" s="1064"/>
      <c r="AH389" s="1064"/>
      <c r="AI389" s="1064"/>
      <c r="AK389" s="114"/>
      <c r="BE389" s="117"/>
      <c r="BF389" s="117"/>
      <c r="BG389" s="117"/>
      <c r="BH389" s="117"/>
      <c r="BI389" s="117"/>
      <c r="BJ389" s="117"/>
      <c r="BK389" s="110"/>
      <c r="BL389" s="110"/>
      <c r="BM389" s="110"/>
      <c r="BN389" s="110"/>
      <c r="BO389" s="110"/>
      <c r="BP389" s="110"/>
      <c r="BQ389" s="110"/>
      <c r="BR389" s="110"/>
      <c r="BS389" s="355"/>
    </row>
    <row r="390" spans="1:92" ht="15.75" hidden="1" thickBot="1">
      <c r="C390" s="762" t="s">
        <v>346</v>
      </c>
      <c r="D390" s="762"/>
      <c r="E390" s="762"/>
      <c r="F390" s="762"/>
      <c r="G390" s="762"/>
      <c r="H390" s="762"/>
      <c r="I390" s="762"/>
      <c r="J390" s="762"/>
      <c r="K390" s="762"/>
      <c r="L390" s="762"/>
      <c r="M390" s="762"/>
      <c r="N390" s="762"/>
      <c r="O390" s="762"/>
      <c r="P390" s="762"/>
      <c r="Q390" s="762"/>
      <c r="R390" s="762"/>
      <c r="S390" s="762"/>
      <c r="T390" s="121"/>
      <c r="W390" s="924">
        <v>684498159</v>
      </c>
      <c r="X390" s="924"/>
      <c r="Y390" s="924"/>
      <c r="Z390" s="924"/>
      <c r="AA390" s="924"/>
      <c r="AB390" s="924"/>
      <c r="AC390" s="359"/>
      <c r="AD390" s="924">
        <v>684498159</v>
      </c>
      <c r="AE390" s="924"/>
      <c r="AF390" s="924"/>
      <c r="AG390" s="924"/>
      <c r="AH390" s="924"/>
      <c r="AI390" s="924"/>
      <c r="AK390" s="114"/>
      <c r="BE390" s="117"/>
      <c r="BF390" s="117"/>
      <c r="BG390" s="117"/>
      <c r="BH390" s="117"/>
      <c r="BI390" s="117"/>
      <c r="BJ390" s="117"/>
      <c r="BK390" s="110"/>
      <c r="BL390" s="110"/>
      <c r="BM390" s="110"/>
      <c r="BN390" s="110"/>
      <c r="BO390" s="110"/>
      <c r="BP390" s="110"/>
      <c r="BQ390" s="110"/>
      <c r="BR390" s="110">
        <v>684498159</v>
      </c>
      <c r="BS390" s="123">
        <v>668723231</v>
      </c>
      <c r="BT390" s="123"/>
    </row>
    <row r="391" spans="1:92" ht="15.75" hidden="1" thickTop="1">
      <c r="S391" s="100"/>
      <c r="T391" s="100"/>
      <c r="U391" s="100"/>
      <c r="AD391" s="109"/>
      <c r="AE391" s="109"/>
      <c r="AF391" s="109"/>
      <c r="AG391" s="109"/>
      <c r="AH391" s="109"/>
      <c r="AI391" s="109"/>
      <c r="BL391" s="109"/>
      <c r="BM391" s="109"/>
      <c r="BN391" s="109"/>
      <c r="BO391" s="109"/>
      <c r="BP391" s="109"/>
      <c r="BQ391" s="109"/>
      <c r="BR391" s="109">
        <v>0</v>
      </c>
      <c r="BS391" s="156">
        <v>0</v>
      </c>
      <c r="BT391" s="156"/>
      <c r="BU391" s="355"/>
    </row>
    <row r="392" spans="1:92" s="373" customFormat="1" ht="14.25" hidden="1">
      <c r="A392" s="288"/>
      <c r="B392" s="289"/>
      <c r="C392" s="372"/>
      <c r="H392" s="374"/>
      <c r="I392" s="374"/>
      <c r="J392" s="374"/>
      <c r="K392" s="374"/>
      <c r="L392" s="374"/>
      <c r="M392" s="374"/>
      <c r="N392" s="374"/>
      <c r="O392" s="374"/>
      <c r="P392" s="374"/>
      <c r="Q392" s="374"/>
      <c r="R392" s="374"/>
      <c r="S392" s="374"/>
      <c r="T392" s="374"/>
      <c r="V392" s="375"/>
      <c r="W392" s="376"/>
      <c r="X392" s="376"/>
      <c r="Y392" s="376"/>
      <c r="Z392" s="376"/>
      <c r="AA392" s="376"/>
      <c r="AB392" s="376"/>
      <c r="AC392" s="377"/>
      <c r="AD392" s="378"/>
      <c r="AE392" s="378"/>
      <c r="AF392" s="378"/>
      <c r="AG392" s="378"/>
      <c r="AH392" s="378"/>
      <c r="AI392" s="378"/>
      <c r="AJ392" s="296"/>
      <c r="AK392" s="375"/>
      <c r="AL392" s="379"/>
      <c r="BS392" s="380"/>
      <c r="BT392" s="381"/>
    </row>
    <row r="393" spans="1:92" s="373" customFormat="1" hidden="1">
      <c r="A393" s="288"/>
      <c r="B393" s="289"/>
      <c r="C393" s="1065" t="s">
        <v>705</v>
      </c>
      <c r="D393" s="1065"/>
      <c r="E393" s="1065"/>
      <c r="F393" s="1065"/>
      <c r="G393" s="1065"/>
      <c r="H393" s="1065"/>
      <c r="I393" s="1065"/>
      <c r="J393" s="1065"/>
      <c r="K393" s="1065"/>
      <c r="L393" s="1065"/>
      <c r="M393" s="1065"/>
      <c r="N393" s="1065"/>
      <c r="O393" s="1065"/>
      <c r="P393" s="1065"/>
      <c r="Q393" s="1065"/>
      <c r="R393" s="1065"/>
      <c r="S393" s="1065"/>
      <c r="T393" s="1065"/>
      <c r="U393" s="1065"/>
      <c r="V393" s="375"/>
      <c r="W393" s="376"/>
      <c r="X393" s="376"/>
      <c r="Y393" s="376"/>
      <c r="Z393" s="376"/>
      <c r="AA393" s="376"/>
      <c r="AB393" s="376"/>
      <c r="AC393" s="377"/>
      <c r="AD393" s="378"/>
      <c r="AE393" s="378"/>
      <c r="AF393" s="378"/>
      <c r="AG393" s="378"/>
      <c r="AH393" s="378"/>
      <c r="AI393" s="378"/>
      <c r="AJ393" s="296"/>
      <c r="AK393" s="375"/>
      <c r="AL393" s="379"/>
      <c r="BS393" s="380"/>
      <c r="BT393" s="381"/>
    </row>
    <row r="394" spans="1:92" s="373" customFormat="1" hidden="1">
      <c r="A394" s="288"/>
      <c r="B394" s="289"/>
      <c r="C394" s="1066" t="s">
        <v>706</v>
      </c>
      <c r="D394" s="1066"/>
      <c r="E394" s="1066"/>
      <c r="F394" s="1066"/>
      <c r="G394" s="1066"/>
      <c r="H394" s="1066"/>
      <c r="I394" s="1066"/>
      <c r="J394" s="1066"/>
      <c r="K394" s="1066"/>
      <c r="L394" s="1066"/>
      <c r="M394" s="1066"/>
      <c r="N394" s="1066"/>
      <c r="O394" s="1066"/>
      <c r="P394" s="1066"/>
      <c r="Q394" s="1066"/>
      <c r="R394" s="1066"/>
      <c r="S394" s="1066"/>
      <c r="T394" s="1066"/>
      <c r="U394" s="1066"/>
      <c r="V394" s="1066"/>
      <c r="W394" s="1066"/>
      <c r="X394" s="1066"/>
      <c r="Y394" s="1066"/>
      <c r="Z394" s="1066"/>
      <c r="AA394" s="1066"/>
      <c r="AB394" s="1066"/>
      <c r="AC394" s="1066"/>
      <c r="AD394" s="1066"/>
      <c r="AE394" s="1066"/>
      <c r="AF394" s="1066"/>
      <c r="AG394" s="1066"/>
      <c r="AH394" s="1066"/>
      <c r="AI394" s="1066"/>
      <c r="AJ394" s="296"/>
      <c r="AK394" s="375"/>
      <c r="AL394" s="379"/>
      <c r="BS394" s="380"/>
      <c r="BT394" s="382"/>
    </row>
    <row r="395" spans="1:92" s="387" customFormat="1" hidden="1">
      <c r="A395" s="383"/>
      <c r="B395" s="372"/>
      <c r="C395" s="1067" t="s">
        <v>707</v>
      </c>
      <c r="D395" s="1067"/>
      <c r="E395" s="1067"/>
      <c r="F395" s="1067"/>
      <c r="G395" s="1067"/>
      <c r="H395" s="1067"/>
      <c r="I395" s="1067"/>
      <c r="J395" s="1067" t="s">
        <v>708</v>
      </c>
      <c r="K395" s="1067"/>
      <c r="L395" s="1067"/>
      <c r="M395" s="1067"/>
      <c r="N395" s="1067"/>
      <c r="O395" s="1068" t="s">
        <v>709</v>
      </c>
      <c r="P395" s="1068"/>
      <c r="Q395" s="1068"/>
      <c r="R395" s="1068"/>
      <c r="S395" s="1068"/>
      <c r="T395" s="1068"/>
      <c r="U395" s="1068"/>
      <c r="V395" s="1068" t="s">
        <v>710</v>
      </c>
      <c r="W395" s="1068"/>
      <c r="X395" s="1068"/>
      <c r="Y395" s="1068"/>
      <c r="Z395" s="1068"/>
      <c r="AA395" s="1068"/>
      <c r="AB395" s="1068"/>
      <c r="AC395" s="1068" t="s">
        <v>711</v>
      </c>
      <c r="AD395" s="1068"/>
      <c r="AE395" s="1068"/>
      <c r="AF395" s="1068"/>
      <c r="AG395" s="1068"/>
      <c r="AH395" s="1068"/>
      <c r="AI395" s="1068"/>
      <c r="AJ395" s="384"/>
      <c r="AK395" s="385"/>
      <c r="AL395" s="386"/>
      <c r="BS395" s="388"/>
      <c r="BT395" s="389"/>
    </row>
    <row r="396" spans="1:92" s="392" customFormat="1" hidden="1">
      <c r="A396" s="383"/>
      <c r="B396" s="372"/>
      <c r="C396" s="1069"/>
      <c r="D396" s="1069"/>
      <c r="E396" s="1069"/>
      <c r="F396" s="1069"/>
      <c r="G396" s="1069"/>
      <c r="H396" s="1069"/>
      <c r="I396" s="1069"/>
      <c r="J396" s="1069"/>
      <c r="K396" s="1069"/>
      <c r="L396" s="1069"/>
      <c r="M396" s="1069"/>
      <c r="N396" s="1069"/>
      <c r="O396" s="1070"/>
      <c r="P396" s="1070"/>
      <c r="Q396" s="1070"/>
      <c r="R396" s="1070"/>
      <c r="S396" s="1070"/>
      <c r="T396" s="1070"/>
      <c r="U396" s="1070"/>
      <c r="V396" s="1070"/>
      <c r="W396" s="1070"/>
      <c r="X396" s="1070"/>
      <c r="Y396" s="1070"/>
      <c r="Z396" s="1070"/>
      <c r="AA396" s="1070"/>
      <c r="AB396" s="1070"/>
      <c r="AC396" s="1070"/>
      <c r="AD396" s="1070"/>
      <c r="AE396" s="1070"/>
      <c r="AF396" s="1070"/>
      <c r="AG396" s="1070"/>
      <c r="AH396" s="1070"/>
      <c r="AI396" s="1070"/>
      <c r="AJ396" s="390"/>
      <c r="AK396" s="391"/>
      <c r="AL396" s="282"/>
      <c r="BS396" s="393"/>
      <c r="BT396" s="394"/>
    </row>
    <row r="397" spans="1:92" s="392" customFormat="1" hidden="1">
      <c r="A397" s="383"/>
      <c r="B397" s="372"/>
      <c r="C397" s="1071"/>
      <c r="D397" s="1071"/>
      <c r="E397" s="1071"/>
      <c r="F397" s="1071"/>
      <c r="G397" s="1071"/>
      <c r="H397" s="1071"/>
      <c r="I397" s="1071"/>
      <c r="J397" s="1071"/>
      <c r="K397" s="1071"/>
      <c r="L397" s="1071"/>
      <c r="M397" s="1071"/>
      <c r="N397" s="1071"/>
      <c r="O397" s="1072"/>
      <c r="P397" s="1072"/>
      <c r="Q397" s="1072"/>
      <c r="R397" s="1072"/>
      <c r="S397" s="1072"/>
      <c r="T397" s="1072"/>
      <c r="U397" s="1072"/>
      <c r="V397" s="1072"/>
      <c r="W397" s="1072"/>
      <c r="X397" s="1072"/>
      <c r="Y397" s="1072"/>
      <c r="Z397" s="1072"/>
      <c r="AA397" s="1072"/>
      <c r="AB397" s="1072"/>
      <c r="AC397" s="1072"/>
      <c r="AD397" s="1072"/>
      <c r="AE397" s="1072"/>
      <c r="AF397" s="1072"/>
      <c r="AG397" s="1072"/>
      <c r="AH397" s="1072"/>
      <c r="AI397" s="1072"/>
      <c r="AJ397" s="390"/>
      <c r="AK397" s="391"/>
      <c r="AL397" s="282"/>
      <c r="BS397" s="393"/>
      <c r="BT397" s="394"/>
    </row>
    <row r="398" spans="1:92" s="387" customFormat="1" hidden="1">
      <c r="A398" s="383"/>
      <c r="B398" s="372"/>
      <c r="C398" s="1067"/>
      <c r="D398" s="1067"/>
      <c r="E398" s="1067"/>
      <c r="F398" s="1067"/>
      <c r="G398" s="1067"/>
      <c r="H398" s="1067"/>
      <c r="I398" s="1067"/>
      <c r="J398" s="1067"/>
      <c r="K398" s="1067"/>
      <c r="L398" s="1067"/>
      <c r="M398" s="1067"/>
      <c r="N398" s="1067"/>
      <c r="O398" s="1073"/>
      <c r="P398" s="1073"/>
      <c r="Q398" s="1073"/>
      <c r="R398" s="1073"/>
      <c r="S398" s="1073"/>
      <c r="T398" s="1073"/>
      <c r="U398" s="1073"/>
      <c r="V398" s="1073"/>
      <c r="W398" s="1073"/>
      <c r="X398" s="1073"/>
      <c r="Y398" s="1073"/>
      <c r="Z398" s="1073"/>
      <c r="AA398" s="1073"/>
      <c r="AB398" s="1073"/>
      <c r="AC398" s="1073"/>
      <c r="AD398" s="1073"/>
      <c r="AE398" s="1073"/>
      <c r="AF398" s="1073"/>
      <c r="AG398" s="1073"/>
      <c r="AH398" s="1073"/>
      <c r="AI398" s="1073"/>
      <c r="AJ398" s="384"/>
      <c r="AK398" s="385"/>
      <c r="AL398" s="386"/>
      <c r="BS398" s="388"/>
      <c r="BT398" s="389"/>
    </row>
    <row r="399" spans="1:92" s="387" customFormat="1" hidden="1">
      <c r="A399" s="383"/>
      <c r="B399" s="372"/>
      <c r="C399" s="395"/>
      <c r="D399" s="395"/>
      <c r="E399" s="395"/>
      <c r="F399" s="395"/>
      <c r="G399" s="395"/>
      <c r="H399" s="395"/>
      <c r="I399" s="395"/>
      <c r="J399" s="395"/>
      <c r="K399" s="395"/>
      <c r="L399" s="395"/>
      <c r="M399" s="395"/>
      <c r="N399" s="395"/>
      <c r="O399" s="396"/>
      <c r="P399" s="396"/>
      <c r="Q399" s="396"/>
      <c r="R399" s="396"/>
      <c r="S399" s="396"/>
      <c r="T399" s="396"/>
      <c r="U399" s="396"/>
      <c r="V399" s="396"/>
      <c r="W399" s="396"/>
      <c r="X399" s="396"/>
      <c r="Y399" s="396"/>
      <c r="Z399" s="396"/>
      <c r="AA399" s="396"/>
      <c r="AB399" s="396"/>
      <c r="AC399" s="396"/>
      <c r="AD399" s="396"/>
      <c r="AE399" s="396"/>
      <c r="AF399" s="396"/>
      <c r="AG399" s="396"/>
      <c r="AH399" s="396"/>
      <c r="AI399" s="396"/>
      <c r="AJ399" s="384"/>
      <c r="AK399" s="385"/>
      <c r="AL399" s="386"/>
      <c r="BS399" s="388"/>
      <c r="BT399" s="389"/>
    </row>
    <row r="400" spans="1:92" s="97" customFormat="1" ht="14.25" hidden="1">
      <c r="A400" s="103">
        <v>17</v>
      </c>
      <c r="B400" s="96"/>
      <c r="C400" s="97" t="s">
        <v>712</v>
      </c>
      <c r="D400" s="397"/>
      <c r="E400" s="397"/>
      <c r="F400" s="397"/>
      <c r="G400" s="397"/>
      <c r="H400" s="397"/>
      <c r="I400" s="397"/>
      <c r="J400" s="397"/>
      <c r="K400" s="397"/>
      <c r="L400" s="397"/>
      <c r="M400" s="397"/>
      <c r="N400" s="397"/>
      <c r="O400" s="397"/>
      <c r="P400" s="397"/>
      <c r="Q400" s="397"/>
      <c r="R400" s="397"/>
      <c r="S400" s="398"/>
      <c r="T400" s="398"/>
      <c r="U400" s="398"/>
      <c r="V400" s="397"/>
      <c r="W400" s="1074" t="s">
        <v>619</v>
      </c>
      <c r="X400" s="1075"/>
      <c r="Y400" s="1075"/>
      <c r="Z400" s="1075"/>
      <c r="AA400" s="1075"/>
      <c r="AB400" s="1075"/>
      <c r="AC400" s="106"/>
      <c r="AD400" s="1074" t="s">
        <v>620</v>
      </c>
      <c r="AE400" s="1075"/>
      <c r="AF400" s="1075"/>
      <c r="AG400" s="1075"/>
      <c r="AH400" s="1075"/>
      <c r="AI400" s="1075"/>
      <c r="AJ400" s="134"/>
      <c r="AK400" s="157" t="s">
        <v>713</v>
      </c>
      <c r="AL400" s="157"/>
      <c r="AM400" s="157"/>
      <c r="AN400" s="157"/>
      <c r="AO400" s="157"/>
      <c r="AP400" s="157"/>
      <c r="AQ400" s="157"/>
      <c r="AR400" s="157"/>
      <c r="AS400" s="157"/>
      <c r="AT400" s="157"/>
      <c r="AU400" s="157"/>
      <c r="AV400" s="157"/>
      <c r="AW400" s="157"/>
      <c r="AX400" s="157"/>
      <c r="AY400" s="157"/>
      <c r="AZ400" s="157"/>
      <c r="BA400" s="157"/>
      <c r="BB400" s="157"/>
      <c r="BC400" s="157"/>
      <c r="BD400" s="157"/>
      <c r="BE400" s="157"/>
      <c r="BF400" s="157"/>
      <c r="BG400" s="157"/>
      <c r="BH400" s="157"/>
      <c r="BI400" s="157"/>
      <c r="BJ400" s="157"/>
      <c r="BL400" s="122"/>
      <c r="BM400" s="122"/>
      <c r="BN400" s="122"/>
      <c r="BO400" s="122"/>
      <c r="BP400" s="122"/>
      <c r="BQ400" s="122"/>
      <c r="BR400" s="122"/>
      <c r="BS400" s="399"/>
      <c r="BT400" s="138"/>
      <c r="BU400" s="138"/>
      <c r="BV400" s="139"/>
      <c r="BW400" s="139"/>
      <c r="BX400" s="139"/>
      <c r="BY400" s="139"/>
      <c r="BZ400" s="139"/>
      <c r="CA400" s="139"/>
      <c r="CB400" s="139"/>
      <c r="CC400" s="139"/>
      <c r="CD400" s="139"/>
      <c r="CE400" s="139"/>
      <c r="CF400" s="139"/>
      <c r="CG400" s="139"/>
      <c r="CH400" s="139"/>
      <c r="CI400" s="139"/>
      <c r="CJ400" s="139"/>
      <c r="CK400" s="139"/>
      <c r="CL400" s="139"/>
      <c r="CM400" s="139"/>
      <c r="CN400" s="139"/>
    </row>
    <row r="401" spans="1:75" hidden="1">
      <c r="D401" s="153"/>
      <c r="E401" s="153"/>
      <c r="F401" s="153"/>
      <c r="G401" s="153"/>
      <c r="H401" s="153"/>
      <c r="I401" s="153"/>
      <c r="J401" s="153"/>
      <c r="K401" s="153"/>
      <c r="L401" s="153"/>
      <c r="M401" s="153"/>
      <c r="N401" s="153"/>
      <c r="O401" s="153"/>
      <c r="P401" s="153"/>
      <c r="Q401" s="153"/>
      <c r="R401" s="153"/>
      <c r="S401" s="105"/>
      <c r="T401" s="105"/>
      <c r="U401" s="274"/>
      <c r="V401" s="153"/>
      <c r="W401" s="1050" t="s">
        <v>341</v>
      </c>
      <c r="X401" s="1051"/>
      <c r="Y401" s="1051"/>
      <c r="Z401" s="1051"/>
      <c r="AA401" s="1051"/>
      <c r="AB401" s="1051"/>
      <c r="AC401" s="360"/>
      <c r="AD401" s="1050" t="s">
        <v>341</v>
      </c>
      <c r="AE401" s="1051"/>
      <c r="AF401" s="1051"/>
      <c r="AG401" s="1051"/>
      <c r="AH401" s="1051"/>
      <c r="AI401" s="1051"/>
      <c r="AK401" s="153"/>
      <c r="AL401" s="153"/>
      <c r="AM401" s="153"/>
      <c r="AN401" s="153"/>
      <c r="AO401" s="153"/>
      <c r="AP401" s="153"/>
      <c r="AQ401" s="153"/>
      <c r="AR401" s="153"/>
      <c r="AS401" s="153"/>
      <c r="AT401" s="153"/>
      <c r="AU401" s="153"/>
      <c r="AV401" s="153"/>
      <c r="AW401" s="153"/>
      <c r="AX401" s="153"/>
      <c r="AY401" s="153"/>
      <c r="AZ401" s="153"/>
      <c r="BA401" s="153"/>
      <c r="BB401" s="153"/>
      <c r="BC401" s="153"/>
      <c r="BD401" s="153"/>
      <c r="BE401" s="107"/>
      <c r="BF401" s="107"/>
      <c r="BG401" s="107"/>
      <c r="BH401" s="107"/>
      <c r="BI401" s="107"/>
      <c r="BJ401" s="107"/>
      <c r="BL401" s="107"/>
      <c r="BM401" s="107"/>
      <c r="BN401" s="107"/>
      <c r="BO401" s="107"/>
      <c r="BP401" s="107"/>
      <c r="BQ401" s="107"/>
      <c r="BR401" s="107"/>
    </row>
    <row r="402" spans="1:75" hidden="1">
      <c r="C402" s="79" t="s">
        <v>714</v>
      </c>
      <c r="D402" s="96"/>
      <c r="E402" s="96"/>
      <c r="F402" s="96"/>
      <c r="G402" s="96"/>
      <c r="H402" s="96"/>
      <c r="I402" s="96"/>
      <c r="J402" s="96"/>
      <c r="K402" s="96"/>
      <c r="L402" s="96"/>
      <c r="M402" s="96"/>
      <c r="N402" s="96"/>
      <c r="O402" s="96"/>
      <c r="P402" s="96"/>
      <c r="Q402" s="96"/>
      <c r="R402" s="96"/>
      <c r="S402" s="804"/>
      <c r="T402" s="804"/>
      <c r="U402" s="100"/>
      <c r="W402" s="786"/>
      <c r="X402" s="786"/>
      <c r="Y402" s="786"/>
      <c r="Z402" s="786"/>
      <c r="AA402" s="786"/>
      <c r="AB402" s="786"/>
      <c r="AC402" s="100"/>
      <c r="AD402" s="786"/>
      <c r="AE402" s="786"/>
      <c r="AF402" s="786"/>
      <c r="AG402" s="786"/>
      <c r="AH402" s="786"/>
      <c r="AI402" s="786"/>
      <c r="AK402" s="108" t="s">
        <v>715</v>
      </c>
      <c r="AL402" s="96"/>
      <c r="AM402" s="96"/>
      <c r="AN402" s="96"/>
      <c r="AO402" s="96"/>
      <c r="AP402" s="96"/>
      <c r="AQ402" s="96"/>
      <c r="AR402" s="96"/>
      <c r="AS402" s="96"/>
      <c r="AT402" s="96"/>
      <c r="AU402" s="96"/>
      <c r="AV402" s="96"/>
      <c r="AW402" s="96"/>
      <c r="AX402" s="96"/>
      <c r="AY402" s="96"/>
      <c r="AZ402" s="96"/>
      <c r="BA402" s="96"/>
      <c r="BB402" s="96"/>
      <c r="BE402" s="786" t="e">
        <v>#REF!</v>
      </c>
      <c r="BF402" s="786"/>
      <c r="BG402" s="786"/>
      <c r="BH402" s="786"/>
      <c r="BI402" s="786"/>
      <c r="BJ402" s="786"/>
      <c r="BL402" s="786" t="e">
        <v>#REF!</v>
      </c>
      <c r="BM402" s="786"/>
      <c r="BN402" s="786"/>
      <c r="BO402" s="786"/>
      <c r="BP402" s="786"/>
      <c r="BQ402" s="786"/>
      <c r="BR402" s="109"/>
    </row>
    <row r="403" spans="1:75" hidden="1">
      <c r="C403" s="140" t="s">
        <v>716</v>
      </c>
      <c r="S403" s="804"/>
      <c r="T403" s="804"/>
      <c r="U403" s="100"/>
      <c r="W403" s="772">
        <v>1570529272</v>
      </c>
      <c r="X403" s="772"/>
      <c r="Y403" s="772"/>
      <c r="Z403" s="772"/>
      <c r="AA403" s="772"/>
      <c r="AB403" s="772"/>
      <c r="AD403" s="772">
        <v>1331049409</v>
      </c>
      <c r="AE403" s="772"/>
      <c r="AF403" s="772"/>
      <c r="AG403" s="772"/>
      <c r="AH403" s="772"/>
      <c r="AI403" s="772"/>
      <c r="AK403" s="98" t="s">
        <v>717</v>
      </c>
      <c r="BE403" s="772" t="e">
        <v>#REF!</v>
      </c>
      <c r="BF403" s="772"/>
      <c r="BG403" s="772"/>
      <c r="BH403" s="772"/>
      <c r="BI403" s="772"/>
      <c r="BJ403" s="772"/>
      <c r="BL403" s="772" t="e">
        <v>#REF!</v>
      </c>
      <c r="BM403" s="772"/>
      <c r="BN403" s="772"/>
      <c r="BO403" s="772"/>
      <c r="BP403" s="772"/>
      <c r="BQ403" s="772"/>
      <c r="BR403" s="110"/>
      <c r="BV403" s="102">
        <v>1437491</v>
      </c>
      <c r="BW403" s="102">
        <v>-1437491</v>
      </c>
    </row>
    <row r="404" spans="1:75" hidden="1">
      <c r="C404" s="140" t="s">
        <v>718</v>
      </c>
      <c r="S404" s="804"/>
      <c r="T404" s="804"/>
      <c r="U404" s="100"/>
      <c r="W404" s="772">
        <v>371747798</v>
      </c>
      <c r="X404" s="772"/>
      <c r="Y404" s="772"/>
      <c r="Z404" s="772"/>
      <c r="AA404" s="772"/>
      <c r="AB404" s="772"/>
      <c r="AD404" s="772">
        <v>395668065</v>
      </c>
      <c r="AE404" s="772"/>
      <c r="AF404" s="772"/>
      <c r="AG404" s="772"/>
      <c r="AH404" s="772"/>
      <c r="AI404" s="772"/>
      <c r="AK404" s="98" t="s">
        <v>719</v>
      </c>
      <c r="BE404" s="110"/>
      <c r="BF404" s="110"/>
      <c r="BG404" s="110"/>
      <c r="BH404" s="110"/>
      <c r="BI404" s="110"/>
      <c r="BJ404" s="110"/>
      <c r="BL404" s="110"/>
      <c r="BM404" s="110"/>
      <c r="BN404" s="110"/>
      <c r="BO404" s="110"/>
      <c r="BP404" s="110"/>
      <c r="BQ404" s="110"/>
      <c r="BR404" s="110"/>
      <c r="BS404" s="141"/>
      <c r="BT404" s="141"/>
    </row>
    <row r="405" spans="1:75" hidden="1" outlineLevel="1">
      <c r="C405" s="140" t="s">
        <v>720</v>
      </c>
      <c r="S405" s="804"/>
      <c r="T405" s="804"/>
      <c r="U405" s="100"/>
      <c r="W405" s="772">
        <v>429903624</v>
      </c>
      <c r="X405" s="772"/>
      <c r="Y405" s="772"/>
      <c r="Z405" s="772"/>
      <c r="AA405" s="772"/>
      <c r="AB405" s="772"/>
      <c r="AD405" s="772">
        <v>1139664772</v>
      </c>
      <c r="AE405" s="772"/>
      <c r="AF405" s="772"/>
      <c r="AG405" s="772"/>
      <c r="AH405" s="772"/>
      <c r="AI405" s="772"/>
      <c r="AK405" s="98" t="s">
        <v>721</v>
      </c>
      <c r="BE405" s="110"/>
      <c r="BF405" s="110"/>
      <c r="BG405" s="110"/>
      <c r="BH405" s="110"/>
      <c r="BI405" s="110"/>
      <c r="BJ405" s="110"/>
      <c r="BL405" s="110"/>
      <c r="BM405" s="110"/>
      <c r="BN405" s="110"/>
      <c r="BO405" s="110"/>
      <c r="BP405" s="110"/>
      <c r="BQ405" s="110"/>
      <c r="BR405" s="110"/>
    </row>
    <row r="406" spans="1:75" hidden="1" outlineLevel="1">
      <c r="C406" s="140" t="s">
        <v>722</v>
      </c>
      <c r="S406" s="804"/>
      <c r="T406" s="804"/>
      <c r="U406" s="100"/>
      <c r="W406" s="772">
        <v>3000000</v>
      </c>
      <c r="X406" s="772"/>
      <c r="Y406" s="772"/>
      <c r="Z406" s="772"/>
      <c r="AA406" s="772"/>
      <c r="AB406" s="772"/>
      <c r="AD406" s="772">
        <v>3442000</v>
      </c>
      <c r="AE406" s="772"/>
      <c r="AF406" s="772"/>
      <c r="AG406" s="772"/>
      <c r="AH406" s="772"/>
      <c r="AI406" s="772"/>
      <c r="BE406" s="110"/>
      <c r="BF406" s="110"/>
      <c r="BG406" s="110"/>
      <c r="BH406" s="110"/>
      <c r="BI406" s="110"/>
      <c r="BJ406" s="110"/>
      <c r="BL406" s="110"/>
      <c r="BM406" s="110"/>
      <c r="BN406" s="110"/>
      <c r="BO406" s="110"/>
      <c r="BP406" s="110"/>
      <c r="BQ406" s="110"/>
      <c r="BR406" s="110"/>
      <c r="BS406" s="156"/>
    </row>
    <row r="407" spans="1:75" hidden="1" outlineLevel="1">
      <c r="C407" s="140" t="s">
        <v>723</v>
      </c>
      <c r="S407" s="804"/>
      <c r="T407" s="804"/>
      <c r="U407" s="100"/>
      <c r="W407" s="772">
        <v>133064941</v>
      </c>
      <c r="X407" s="772"/>
      <c r="Y407" s="772"/>
      <c r="Z407" s="772"/>
      <c r="AA407" s="772"/>
      <c r="AB407" s="772"/>
      <c r="AD407" s="772">
        <v>151199506</v>
      </c>
      <c r="AE407" s="772"/>
      <c r="AF407" s="772"/>
      <c r="AG407" s="772"/>
      <c r="AH407" s="772"/>
      <c r="AI407" s="772"/>
      <c r="AK407" s="98" t="s">
        <v>724</v>
      </c>
      <c r="BE407" s="110"/>
      <c r="BF407" s="110"/>
      <c r="BG407" s="110"/>
      <c r="BH407" s="110"/>
      <c r="BI407" s="110"/>
      <c r="BJ407" s="110"/>
      <c r="BL407" s="110"/>
      <c r="BM407" s="110"/>
      <c r="BN407" s="110"/>
      <c r="BO407" s="110"/>
      <c r="BP407" s="110"/>
      <c r="BQ407" s="110"/>
      <c r="BR407" s="110"/>
      <c r="BS407" s="156"/>
    </row>
    <row r="408" spans="1:75" hidden="1" outlineLevel="1">
      <c r="C408" s="140" t="s">
        <v>725</v>
      </c>
      <c r="S408" s="154"/>
      <c r="T408" s="154"/>
      <c r="U408" s="100"/>
      <c r="W408" s="772"/>
      <c r="X408" s="772"/>
      <c r="Y408" s="772"/>
      <c r="Z408" s="772"/>
      <c r="AA408" s="772"/>
      <c r="AB408" s="772"/>
      <c r="AD408" s="772"/>
      <c r="AE408" s="772"/>
      <c r="AF408" s="772"/>
      <c r="AG408" s="772"/>
      <c r="AH408" s="772"/>
      <c r="AI408" s="772"/>
      <c r="BE408" s="110"/>
      <c r="BF408" s="110"/>
      <c r="BG408" s="110"/>
      <c r="BH408" s="110"/>
      <c r="BI408" s="110"/>
      <c r="BJ408" s="110"/>
      <c r="BL408" s="110"/>
      <c r="BM408" s="110"/>
      <c r="BN408" s="110"/>
      <c r="BO408" s="110"/>
      <c r="BP408" s="110"/>
      <c r="BQ408" s="110"/>
      <c r="BR408" s="110"/>
    </row>
    <row r="409" spans="1:75" ht="15.75" hidden="1" outlineLevel="1" thickBot="1">
      <c r="C409" s="762" t="s">
        <v>346</v>
      </c>
      <c r="D409" s="762"/>
      <c r="E409" s="762"/>
      <c r="F409" s="762"/>
      <c r="G409" s="762"/>
      <c r="H409" s="762"/>
      <c r="I409" s="762"/>
      <c r="J409" s="762"/>
      <c r="K409" s="762"/>
      <c r="L409" s="762"/>
      <c r="M409" s="762"/>
      <c r="N409" s="762"/>
      <c r="O409" s="762"/>
      <c r="P409" s="762"/>
      <c r="Q409" s="762"/>
      <c r="R409" s="762"/>
      <c r="S409" s="762"/>
      <c r="T409" s="96"/>
      <c r="W409" s="764">
        <v>2508245635</v>
      </c>
      <c r="X409" s="764"/>
      <c r="Y409" s="764"/>
      <c r="Z409" s="764"/>
      <c r="AA409" s="764"/>
      <c r="AB409" s="764"/>
      <c r="AD409" s="764">
        <v>3021023752</v>
      </c>
      <c r="AE409" s="764"/>
      <c r="AF409" s="764"/>
      <c r="AG409" s="764"/>
      <c r="AH409" s="764"/>
      <c r="AI409" s="764"/>
      <c r="AK409" s="96" t="s">
        <v>346</v>
      </c>
      <c r="AL409" s="96"/>
      <c r="AM409" s="96"/>
      <c r="AN409" s="96"/>
      <c r="AO409" s="96"/>
      <c r="AP409" s="96"/>
      <c r="AQ409" s="96"/>
      <c r="AR409" s="96"/>
      <c r="AS409" s="96"/>
      <c r="AT409" s="96"/>
      <c r="AU409" s="96"/>
      <c r="AV409" s="96"/>
      <c r="AW409" s="96"/>
      <c r="AX409" s="96"/>
      <c r="AY409" s="96"/>
      <c r="AZ409" s="96"/>
      <c r="BA409" s="96"/>
      <c r="BB409" s="96"/>
      <c r="BE409" s="764">
        <v>0</v>
      </c>
      <c r="BF409" s="764"/>
      <c r="BG409" s="764"/>
      <c r="BH409" s="764"/>
      <c r="BI409" s="764"/>
      <c r="BJ409" s="764"/>
      <c r="BL409" s="764">
        <v>0</v>
      </c>
      <c r="BM409" s="764"/>
      <c r="BN409" s="764"/>
      <c r="BO409" s="764"/>
      <c r="BP409" s="764"/>
      <c r="BQ409" s="764"/>
      <c r="BR409" s="122"/>
      <c r="BS409" s="156"/>
      <c r="BT409" s="156"/>
    </row>
    <row r="410" spans="1:75" ht="15.75" hidden="1" outlineLevel="1" thickTop="1">
      <c r="C410" s="94"/>
      <c r="D410" s="94"/>
      <c r="E410" s="94"/>
      <c r="F410" s="94"/>
      <c r="G410" s="94"/>
      <c r="H410" s="94"/>
      <c r="I410" s="94"/>
      <c r="J410" s="94"/>
      <c r="K410" s="94"/>
      <c r="L410" s="94"/>
      <c r="M410" s="94"/>
      <c r="N410" s="94"/>
      <c r="O410" s="94"/>
      <c r="P410" s="94"/>
      <c r="Q410" s="94"/>
      <c r="R410" s="94"/>
      <c r="S410" s="94"/>
      <c r="T410" s="96"/>
      <c r="W410" s="122"/>
      <c r="X410" s="122"/>
      <c r="Y410" s="122"/>
      <c r="Z410" s="122"/>
      <c r="AA410" s="122"/>
      <c r="AB410" s="122"/>
      <c r="AD410" s="122"/>
      <c r="AE410" s="122"/>
      <c r="AF410" s="122"/>
      <c r="AG410" s="122"/>
      <c r="AH410" s="122"/>
      <c r="AI410" s="122"/>
      <c r="AK410" s="96"/>
      <c r="AL410" s="96"/>
      <c r="AM410" s="96"/>
      <c r="AN410" s="96"/>
      <c r="AO410" s="96"/>
      <c r="AP410" s="96"/>
      <c r="AQ410" s="96"/>
      <c r="AR410" s="96"/>
      <c r="AS410" s="96"/>
      <c r="AT410" s="96"/>
      <c r="AU410" s="96"/>
      <c r="AV410" s="96"/>
      <c r="AW410" s="96"/>
      <c r="AX410" s="96"/>
      <c r="AY410" s="96"/>
      <c r="AZ410" s="96"/>
      <c r="BA410" s="96"/>
      <c r="BB410" s="96"/>
      <c r="BE410" s="122"/>
      <c r="BF410" s="122"/>
      <c r="BG410" s="122"/>
      <c r="BH410" s="122"/>
      <c r="BI410" s="122"/>
      <c r="BJ410" s="122"/>
      <c r="BL410" s="122"/>
      <c r="BM410" s="122"/>
      <c r="BN410" s="122"/>
      <c r="BO410" s="122"/>
      <c r="BP410" s="122"/>
      <c r="BQ410" s="122"/>
      <c r="BR410" s="122"/>
      <c r="BS410" s="156"/>
      <c r="BT410" s="156"/>
    </row>
    <row r="411" spans="1:75" hidden="1">
      <c r="A411" s="125">
        <v>18</v>
      </c>
      <c r="B411" s="96" t="s">
        <v>337</v>
      </c>
      <c r="C411" s="97" t="s">
        <v>726</v>
      </c>
      <c r="S411" s="100"/>
      <c r="T411" s="100"/>
      <c r="U411" s="100"/>
      <c r="AD411" s="109"/>
      <c r="AE411" s="109"/>
      <c r="AF411" s="109"/>
      <c r="AG411" s="109"/>
      <c r="AH411" s="109"/>
      <c r="AI411" s="109"/>
      <c r="BL411" s="109"/>
      <c r="BM411" s="109"/>
      <c r="BN411" s="109"/>
      <c r="BO411" s="109"/>
      <c r="BP411" s="109"/>
      <c r="BQ411" s="109"/>
      <c r="BR411" s="109"/>
      <c r="BS411" s="156"/>
      <c r="BT411" s="156"/>
    </row>
    <row r="412" spans="1:75" hidden="1">
      <c r="C412" s="400"/>
      <c r="D412" s="153"/>
      <c r="E412" s="153"/>
      <c r="F412" s="153"/>
      <c r="G412" s="153"/>
      <c r="H412" s="153"/>
      <c r="I412" s="153"/>
      <c r="J412" s="153"/>
      <c r="K412" s="153"/>
      <c r="L412" s="153"/>
      <c r="M412" s="153"/>
      <c r="N412" s="153"/>
      <c r="O412" s="153"/>
      <c r="P412" s="153"/>
      <c r="Q412" s="153"/>
      <c r="R412" s="153"/>
      <c r="S412" s="765"/>
      <c r="T412" s="765"/>
      <c r="U412" s="274"/>
      <c r="V412" s="153"/>
      <c r="W412" s="1058" t="s">
        <v>619</v>
      </c>
      <c r="X412" s="1059"/>
      <c r="Y412" s="1059"/>
      <c r="Z412" s="1059"/>
      <c r="AA412" s="1059"/>
      <c r="AB412" s="1059"/>
      <c r="AC412" s="364"/>
      <c r="AD412" s="1060" t="s">
        <v>620</v>
      </c>
      <c r="AE412" s="1060"/>
      <c r="AF412" s="1060"/>
      <c r="AG412" s="1060"/>
      <c r="AH412" s="1060"/>
      <c r="AI412" s="1060"/>
      <c r="BL412" s="109"/>
      <c r="BM412" s="109"/>
      <c r="BN412" s="109"/>
      <c r="BO412" s="109"/>
      <c r="BP412" s="109"/>
      <c r="BQ412" s="109"/>
      <c r="BR412" s="109"/>
    </row>
    <row r="413" spans="1:75" hidden="1">
      <c r="C413" s="153"/>
      <c r="D413" s="153"/>
      <c r="E413" s="153"/>
      <c r="F413" s="153"/>
      <c r="G413" s="153"/>
      <c r="H413" s="153"/>
      <c r="I413" s="153"/>
      <c r="J413" s="153"/>
      <c r="K413" s="153"/>
      <c r="L413" s="153"/>
      <c r="M413" s="153"/>
      <c r="N413" s="153"/>
      <c r="O413" s="153"/>
      <c r="P413" s="153"/>
      <c r="Q413" s="153"/>
      <c r="R413" s="153"/>
      <c r="S413" s="105"/>
      <c r="T413" s="105"/>
      <c r="U413" s="274"/>
      <c r="V413" s="153"/>
      <c r="W413" s="768" t="s">
        <v>341</v>
      </c>
      <c r="X413" s="769"/>
      <c r="Y413" s="769"/>
      <c r="Z413" s="769"/>
      <c r="AA413" s="769"/>
      <c r="AB413" s="769"/>
      <c r="AC413" s="360"/>
      <c r="AD413" s="768" t="s">
        <v>341</v>
      </c>
      <c r="AE413" s="769"/>
      <c r="AF413" s="769"/>
      <c r="AG413" s="769"/>
      <c r="AH413" s="769"/>
      <c r="AI413" s="769"/>
      <c r="BL413" s="109"/>
      <c r="BM413" s="109"/>
      <c r="BN413" s="109"/>
      <c r="BO413" s="109"/>
      <c r="BP413" s="109"/>
      <c r="BQ413" s="109"/>
      <c r="BR413" s="109"/>
    </row>
    <row r="414" spans="1:75" hidden="1">
      <c r="C414" s="925" t="s">
        <v>727</v>
      </c>
      <c r="D414" s="926"/>
      <c r="E414" s="926"/>
      <c r="F414" s="926"/>
      <c r="G414" s="926"/>
      <c r="H414" s="926"/>
      <c r="I414" s="926"/>
      <c r="J414" s="926"/>
      <c r="K414" s="926"/>
      <c r="L414" s="926"/>
      <c r="M414" s="926"/>
      <c r="N414" s="926"/>
      <c r="O414" s="926"/>
      <c r="P414" s="926"/>
      <c r="Q414" s="926"/>
      <c r="R414" s="926"/>
      <c r="S414" s="926"/>
      <c r="T414" s="926"/>
      <c r="U414" s="926"/>
      <c r="V414" s="926"/>
      <c r="W414" s="1076">
        <v>0</v>
      </c>
      <c r="X414" s="1076"/>
      <c r="Y414" s="1076"/>
      <c r="Z414" s="1076"/>
      <c r="AA414" s="1076"/>
      <c r="AB414" s="1076"/>
      <c r="AC414" s="401"/>
      <c r="AD414" s="1076">
        <v>0</v>
      </c>
      <c r="AE414" s="1076"/>
      <c r="AF414" s="1076"/>
      <c r="AG414" s="1076"/>
      <c r="AH414" s="1076"/>
      <c r="AI414" s="1076"/>
      <c r="BL414" s="109"/>
      <c r="BM414" s="109"/>
      <c r="BN414" s="109"/>
      <c r="BO414" s="109"/>
      <c r="BP414" s="109"/>
      <c r="BQ414" s="109"/>
      <c r="BR414" s="109"/>
    </row>
    <row r="415" spans="1:75" hidden="1">
      <c r="C415" s="925" t="s">
        <v>728</v>
      </c>
      <c r="D415" s="926"/>
      <c r="E415" s="926"/>
      <c r="F415" s="926"/>
      <c r="G415" s="926"/>
      <c r="H415" s="926"/>
      <c r="I415" s="926"/>
      <c r="J415" s="926"/>
      <c r="K415" s="926"/>
      <c r="L415" s="926"/>
      <c r="M415" s="926"/>
      <c r="N415" s="926"/>
      <c r="O415" s="926"/>
      <c r="P415" s="926"/>
      <c r="Q415" s="926"/>
      <c r="R415" s="926"/>
      <c r="S415" s="926"/>
      <c r="T415" s="926"/>
      <c r="U415" s="926"/>
      <c r="V415" s="926"/>
      <c r="W415" s="1076">
        <v>0</v>
      </c>
      <c r="X415" s="1076"/>
      <c r="Y415" s="1076"/>
      <c r="Z415" s="1076"/>
      <c r="AA415" s="1076"/>
      <c r="AB415" s="1076"/>
      <c r="AC415" s="402"/>
      <c r="AD415" s="1076">
        <v>0</v>
      </c>
      <c r="AE415" s="1076"/>
      <c r="AF415" s="1076"/>
      <c r="AG415" s="1076"/>
      <c r="AH415" s="1076"/>
      <c r="AI415" s="1076"/>
      <c r="BL415" s="109"/>
      <c r="BM415" s="109"/>
      <c r="BN415" s="109"/>
      <c r="BO415" s="109"/>
      <c r="BP415" s="109"/>
      <c r="BQ415" s="109"/>
      <c r="BR415" s="109"/>
    </row>
    <row r="416" spans="1:75" hidden="1">
      <c r="C416" s="98" t="s">
        <v>729</v>
      </c>
      <c r="S416" s="100"/>
      <c r="T416" s="100"/>
      <c r="U416" s="100"/>
      <c r="W416" s="1077">
        <v>0</v>
      </c>
      <c r="X416" s="1077"/>
      <c r="Y416" s="1077"/>
      <c r="Z416" s="1077"/>
      <c r="AA416" s="1077"/>
      <c r="AB416" s="1077"/>
      <c r="AC416" s="402"/>
      <c r="AD416" s="1077">
        <v>0</v>
      </c>
      <c r="AE416" s="1077"/>
      <c r="AF416" s="1077"/>
      <c r="AG416" s="1077"/>
      <c r="AH416" s="1077"/>
      <c r="AI416" s="1077"/>
      <c r="BL416" s="109"/>
      <c r="BM416" s="109"/>
      <c r="BN416" s="109"/>
      <c r="BO416" s="109"/>
      <c r="BP416" s="109"/>
      <c r="BQ416" s="109"/>
      <c r="BR416" s="109"/>
    </row>
    <row r="417" spans="1:72" ht="15.75" hidden="1" thickBot="1">
      <c r="C417" s="762" t="s">
        <v>346</v>
      </c>
      <c r="D417" s="762"/>
      <c r="E417" s="762"/>
      <c r="F417" s="762"/>
      <c r="G417" s="762"/>
      <c r="H417" s="762"/>
      <c r="I417" s="762"/>
      <c r="J417" s="762"/>
      <c r="K417" s="762"/>
      <c r="L417" s="762"/>
      <c r="M417" s="762"/>
      <c r="N417" s="762"/>
      <c r="O417" s="762"/>
      <c r="P417" s="762"/>
      <c r="Q417" s="762"/>
      <c r="R417" s="762"/>
      <c r="S417" s="762"/>
      <c r="T417" s="121"/>
      <c r="U417" s="100"/>
      <c r="W417" s="1078">
        <v>0</v>
      </c>
      <c r="X417" s="1078"/>
      <c r="Y417" s="1078"/>
      <c r="Z417" s="1078"/>
      <c r="AA417" s="1078"/>
      <c r="AB417" s="1078"/>
      <c r="AC417" s="403"/>
      <c r="AD417" s="1078">
        <v>0</v>
      </c>
      <c r="AE417" s="1078"/>
      <c r="AF417" s="1078"/>
      <c r="AG417" s="1078"/>
      <c r="AH417" s="1078"/>
      <c r="AI417" s="1078"/>
      <c r="BL417" s="109"/>
      <c r="BM417" s="109"/>
      <c r="BN417" s="109"/>
      <c r="BO417" s="109"/>
      <c r="BP417" s="109"/>
      <c r="BQ417" s="109"/>
      <c r="BR417" s="109"/>
      <c r="BS417" s="123">
        <v>0</v>
      </c>
      <c r="BT417" s="123">
        <v>0</v>
      </c>
    </row>
    <row r="418" spans="1:72" ht="15.75" hidden="1" thickTop="1">
      <c r="C418" s="94"/>
      <c r="D418" s="94"/>
      <c r="E418" s="94"/>
      <c r="F418" s="94"/>
      <c r="G418" s="94"/>
      <c r="H418" s="94"/>
      <c r="I418" s="94"/>
      <c r="J418" s="94"/>
      <c r="K418" s="94"/>
      <c r="L418" s="94"/>
      <c r="M418" s="94"/>
      <c r="N418" s="94"/>
      <c r="O418" s="94"/>
      <c r="P418" s="94"/>
      <c r="Q418" s="94"/>
      <c r="R418" s="94"/>
      <c r="S418" s="94"/>
      <c r="T418" s="121"/>
      <c r="U418" s="100"/>
      <c r="W418" s="122"/>
      <c r="X418" s="122"/>
      <c r="Y418" s="122"/>
      <c r="Z418" s="122"/>
      <c r="AA418" s="122"/>
      <c r="AB418" s="122"/>
      <c r="AD418" s="122"/>
      <c r="AE418" s="122"/>
      <c r="AF418" s="122"/>
      <c r="AG418" s="122"/>
      <c r="AH418" s="122"/>
      <c r="AI418" s="122"/>
      <c r="BL418" s="109"/>
      <c r="BM418" s="109"/>
      <c r="BN418" s="109"/>
      <c r="BO418" s="109"/>
      <c r="BP418" s="109"/>
      <c r="BQ418" s="109"/>
      <c r="BR418" s="109"/>
      <c r="BS418" s="123"/>
      <c r="BT418" s="123"/>
    </row>
    <row r="419" spans="1:72" s="373" customFormat="1" ht="14.25" hidden="1">
      <c r="A419" s="288"/>
      <c r="B419" s="289"/>
      <c r="C419" s="404" t="s">
        <v>730</v>
      </c>
      <c r="D419" s="405"/>
      <c r="E419" s="405"/>
      <c r="F419" s="405"/>
      <c r="G419" s="405"/>
      <c r="H419" s="405"/>
      <c r="I419" s="405"/>
      <c r="J419" s="405"/>
      <c r="K419" s="405"/>
      <c r="L419" s="405"/>
      <c r="M419" s="405"/>
      <c r="N419" s="405"/>
      <c r="O419" s="405"/>
      <c r="P419" s="405"/>
      <c r="Q419" s="405"/>
      <c r="R419" s="405"/>
      <c r="S419" s="405"/>
      <c r="T419" s="405"/>
      <c r="U419" s="405"/>
      <c r="V419" s="379"/>
      <c r="W419" s="379"/>
      <c r="X419" s="379"/>
      <c r="Y419" s="379"/>
      <c r="Z419" s="379"/>
      <c r="AA419" s="379"/>
      <c r="AB419" s="379"/>
      <c r="AC419" s="379"/>
      <c r="AD419" s="379"/>
      <c r="AE419" s="379"/>
      <c r="AF419" s="379"/>
      <c r="AG419" s="379"/>
      <c r="AH419" s="379"/>
      <c r="AI419" s="379"/>
      <c r="AJ419" s="296"/>
      <c r="AK419" s="375"/>
      <c r="AL419" s="379"/>
    </row>
    <row r="420" spans="1:72" s="373" customFormat="1" hidden="1">
      <c r="A420" s="288" t="s">
        <v>396</v>
      </c>
      <c r="B420" s="289"/>
      <c r="C420" s="406"/>
      <c r="D420" s="405"/>
      <c r="E420" s="405"/>
      <c r="F420" s="405"/>
      <c r="G420" s="405"/>
      <c r="H420" s="405"/>
      <c r="I420" s="405"/>
      <c r="J420" s="405"/>
      <c r="K420" s="405"/>
      <c r="L420" s="405"/>
      <c r="M420" s="405"/>
      <c r="N420" s="405"/>
      <c r="O420" s="405"/>
      <c r="P420" s="405"/>
      <c r="Q420" s="405"/>
      <c r="R420" s="405"/>
      <c r="S420" s="405"/>
      <c r="T420" s="405"/>
      <c r="U420" s="405"/>
      <c r="V420" s="407"/>
      <c r="W420" s="1074" t="s">
        <v>619</v>
      </c>
      <c r="X420" s="1075"/>
      <c r="Y420" s="1075"/>
      <c r="Z420" s="1075"/>
      <c r="AA420" s="1075"/>
      <c r="AB420" s="1075"/>
      <c r="AC420" s="408"/>
      <c r="AD420" s="1074" t="s">
        <v>620</v>
      </c>
      <c r="AE420" s="1075"/>
      <c r="AF420" s="1075"/>
      <c r="AG420" s="1075"/>
      <c r="AH420" s="1075"/>
      <c r="AI420" s="1075"/>
      <c r="AJ420" s="296"/>
      <c r="AK420" s="375"/>
      <c r="AL420" s="379"/>
      <c r="BR420" s="409"/>
    </row>
    <row r="421" spans="1:72" s="373" customFormat="1" hidden="1">
      <c r="A421" s="288"/>
      <c r="B421" s="289"/>
      <c r="C421" s="406"/>
      <c r="D421" s="405"/>
      <c r="E421" s="405"/>
      <c r="F421" s="405"/>
      <c r="G421" s="405"/>
      <c r="H421" s="405"/>
      <c r="I421" s="405"/>
      <c r="J421" s="405"/>
      <c r="K421" s="405"/>
      <c r="L421" s="405"/>
      <c r="M421" s="405"/>
      <c r="N421" s="405"/>
      <c r="O421" s="405"/>
      <c r="P421" s="405"/>
      <c r="Q421" s="405"/>
      <c r="R421" s="405"/>
      <c r="S421" s="405"/>
      <c r="T421" s="405"/>
      <c r="U421" s="405"/>
      <c r="V421" s="407"/>
      <c r="W421" s="1079" t="s">
        <v>341</v>
      </c>
      <c r="X421" s="1079"/>
      <c r="Y421" s="1079"/>
      <c r="Z421" s="1079"/>
      <c r="AA421" s="1079"/>
      <c r="AB421" s="1079"/>
      <c r="AC421" s="408"/>
      <c r="AD421" s="1080" t="s">
        <v>341</v>
      </c>
      <c r="AE421" s="1080"/>
      <c r="AF421" s="1080"/>
      <c r="AG421" s="1080"/>
      <c r="AH421" s="1080"/>
      <c r="AI421" s="1080"/>
      <c r="AJ421" s="296"/>
      <c r="AK421" s="375"/>
      <c r="AL421" s="379"/>
    </row>
    <row r="422" spans="1:72" s="392" customFormat="1" hidden="1">
      <c r="A422" s="288" t="s">
        <v>396</v>
      </c>
      <c r="B422" s="372"/>
      <c r="C422" s="410" t="s">
        <v>731</v>
      </c>
      <c r="H422" s="410"/>
      <c r="I422" s="410"/>
      <c r="J422" s="410"/>
      <c r="K422" s="410"/>
      <c r="L422" s="410"/>
      <c r="M422" s="410"/>
      <c r="N422" s="410"/>
      <c r="O422" s="410"/>
      <c r="P422" s="410"/>
      <c r="Q422" s="410"/>
      <c r="R422" s="410"/>
      <c r="S422" s="410"/>
      <c r="T422" s="410"/>
      <c r="U422" s="281"/>
      <c r="V422" s="391"/>
      <c r="W422" s="800">
        <v>3157927789</v>
      </c>
      <c r="X422" s="800"/>
      <c r="Y422" s="800"/>
      <c r="Z422" s="800"/>
      <c r="AA422" s="800"/>
      <c r="AB422" s="800"/>
      <c r="AC422" s="411"/>
      <c r="AD422" s="801">
        <v>3734312795</v>
      </c>
      <c r="AE422" s="801"/>
      <c r="AF422" s="801"/>
      <c r="AG422" s="801"/>
      <c r="AH422" s="801"/>
      <c r="AI422" s="801"/>
      <c r="AJ422" s="390"/>
      <c r="AK422" s="391"/>
      <c r="AL422" s="282"/>
      <c r="BS422" s="392">
        <v>8319396361</v>
      </c>
      <c r="BT422" s="412">
        <v>5161468572</v>
      </c>
    </row>
    <row r="423" spans="1:72" s="416" customFormat="1" hidden="1">
      <c r="A423" s="413" t="s">
        <v>396</v>
      </c>
      <c r="B423" s="414"/>
      <c r="C423" s="415" t="s">
        <v>732</v>
      </c>
      <c r="H423" s="415"/>
      <c r="I423" s="415"/>
      <c r="J423" s="415"/>
      <c r="K423" s="415"/>
      <c r="L423" s="415"/>
      <c r="M423" s="415"/>
      <c r="N423" s="415"/>
      <c r="O423" s="415"/>
      <c r="P423" s="415"/>
      <c r="Q423" s="415"/>
      <c r="R423" s="415"/>
      <c r="S423" s="415"/>
      <c r="T423" s="415"/>
      <c r="U423" s="417"/>
      <c r="V423" s="418"/>
      <c r="W423" s="798"/>
      <c r="X423" s="798"/>
      <c r="Y423" s="798"/>
      <c r="Z423" s="798"/>
      <c r="AA423" s="798"/>
      <c r="AB423" s="798"/>
      <c r="AC423" s="419"/>
      <c r="AD423" s="799">
        <v>1116060098</v>
      </c>
      <c r="AE423" s="799"/>
      <c r="AF423" s="799"/>
      <c r="AG423" s="799"/>
      <c r="AH423" s="799"/>
      <c r="AI423" s="799"/>
      <c r="AJ423" s="420"/>
      <c r="AK423" s="418"/>
      <c r="AL423" s="421"/>
      <c r="BS423" s="416">
        <v>-2767446627</v>
      </c>
      <c r="BT423" s="422">
        <v>-6501759422</v>
      </c>
    </row>
    <row r="424" spans="1:72" s="392" customFormat="1" hidden="1">
      <c r="A424" s="288" t="s">
        <v>396</v>
      </c>
      <c r="B424" s="372"/>
      <c r="C424" s="423" t="s">
        <v>338</v>
      </c>
      <c r="D424" s="410" t="s">
        <v>733</v>
      </c>
      <c r="E424" s="410"/>
      <c r="F424" s="410"/>
      <c r="G424" s="410"/>
      <c r="H424" s="410"/>
      <c r="I424" s="410"/>
      <c r="J424" s="410"/>
      <c r="K424" s="410"/>
      <c r="L424" s="410"/>
      <c r="M424" s="410"/>
      <c r="N424" s="410"/>
      <c r="O424" s="410"/>
      <c r="P424" s="410"/>
      <c r="Q424" s="410"/>
      <c r="R424" s="410"/>
      <c r="S424" s="410"/>
      <c r="T424" s="410"/>
      <c r="U424" s="281"/>
      <c r="V424" s="391"/>
      <c r="W424" s="800"/>
      <c r="X424" s="800"/>
      <c r="Y424" s="800"/>
      <c r="Z424" s="800"/>
      <c r="AA424" s="800"/>
      <c r="AB424" s="800"/>
      <c r="AC424" s="411"/>
      <c r="AD424" s="801"/>
      <c r="AE424" s="801"/>
      <c r="AF424" s="801"/>
      <c r="AG424" s="801"/>
      <c r="AH424" s="801"/>
      <c r="AI424" s="801"/>
      <c r="AJ424" s="390"/>
      <c r="AK424" s="391"/>
      <c r="AL424" s="282"/>
    </row>
    <row r="425" spans="1:72" s="392" customFormat="1" hidden="1">
      <c r="A425" s="288" t="s">
        <v>396</v>
      </c>
      <c r="B425" s="372"/>
      <c r="C425" s="423" t="s">
        <v>338</v>
      </c>
      <c r="D425" s="410" t="s">
        <v>734</v>
      </c>
      <c r="E425" s="410"/>
      <c r="F425" s="410"/>
      <c r="G425" s="410"/>
      <c r="H425" s="410"/>
      <c r="I425" s="410"/>
      <c r="J425" s="410"/>
      <c r="K425" s="410"/>
      <c r="L425" s="410"/>
      <c r="M425" s="410"/>
      <c r="N425" s="410"/>
      <c r="O425" s="410"/>
      <c r="P425" s="410"/>
      <c r="Q425" s="410"/>
      <c r="R425" s="410"/>
      <c r="S425" s="410"/>
      <c r="T425" s="410"/>
      <c r="U425" s="281"/>
      <c r="V425" s="391"/>
      <c r="W425" s="800">
        <v>0</v>
      </c>
      <c r="X425" s="800"/>
      <c r="Y425" s="800"/>
      <c r="Z425" s="800"/>
      <c r="AA425" s="800"/>
      <c r="AB425" s="800"/>
      <c r="AC425" s="411"/>
      <c r="AD425" s="801">
        <v>0</v>
      </c>
      <c r="AE425" s="801"/>
      <c r="AF425" s="801"/>
      <c r="AG425" s="801"/>
      <c r="AH425" s="801"/>
      <c r="AI425" s="801"/>
      <c r="AJ425" s="390"/>
      <c r="AK425" s="391"/>
      <c r="AL425" s="282"/>
    </row>
    <row r="426" spans="1:72" s="416" customFormat="1" hidden="1">
      <c r="A426" s="413"/>
      <c r="B426" s="414"/>
      <c r="C426" s="424"/>
      <c r="D426" s="796" t="s">
        <v>735</v>
      </c>
      <c r="E426" s="797"/>
      <c r="F426" s="797"/>
      <c r="G426" s="797"/>
      <c r="H426" s="797"/>
      <c r="I426" s="797"/>
      <c r="J426" s="797"/>
      <c r="K426" s="797"/>
      <c r="L426" s="797"/>
      <c r="M426" s="797"/>
      <c r="N426" s="797"/>
      <c r="O426" s="797"/>
      <c r="P426" s="797"/>
      <c r="Q426" s="797"/>
      <c r="R426" s="797"/>
      <c r="S426" s="797"/>
      <c r="T426" s="797"/>
      <c r="U426" s="417"/>
      <c r="V426" s="418"/>
      <c r="W426" s="798"/>
      <c r="X426" s="798"/>
      <c r="Y426" s="798"/>
      <c r="Z426" s="798"/>
      <c r="AA426" s="798"/>
      <c r="AB426" s="798"/>
      <c r="AC426" s="419"/>
      <c r="AD426" s="799"/>
      <c r="AE426" s="799"/>
      <c r="AF426" s="799"/>
      <c r="AG426" s="799"/>
      <c r="AH426" s="799"/>
      <c r="AI426" s="799"/>
      <c r="AJ426" s="420"/>
      <c r="AK426" s="418"/>
      <c r="AL426" s="421"/>
    </row>
    <row r="427" spans="1:72" s="416" customFormat="1" hidden="1">
      <c r="A427" s="413"/>
      <c r="B427" s="414"/>
      <c r="C427" s="424"/>
      <c r="D427" s="796" t="s">
        <v>736</v>
      </c>
      <c r="E427" s="797"/>
      <c r="F427" s="797"/>
      <c r="G427" s="797"/>
      <c r="H427" s="797"/>
      <c r="I427" s="797"/>
      <c r="J427" s="797"/>
      <c r="K427" s="797"/>
      <c r="L427" s="797"/>
      <c r="M427" s="797"/>
      <c r="N427" s="797"/>
      <c r="O427" s="797"/>
      <c r="P427" s="797"/>
      <c r="Q427" s="797"/>
      <c r="R427" s="797"/>
      <c r="S427" s="797"/>
      <c r="T427" s="797"/>
      <c r="U427" s="417"/>
      <c r="V427" s="418"/>
      <c r="W427" s="798">
        <v>0</v>
      </c>
      <c r="X427" s="798"/>
      <c r="Y427" s="798"/>
      <c r="Z427" s="798"/>
      <c r="AA427" s="798"/>
      <c r="AB427" s="798"/>
      <c r="AC427" s="419"/>
      <c r="AD427" s="799"/>
      <c r="AE427" s="799"/>
      <c r="AF427" s="799"/>
      <c r="AG427" s="799"/>
      <c r="AH427" s="799"/>
      <c r="AI427" s="799"/>
      <c r="AJ427" s="420"/>
      <c r="AK427" s="418"/>
      <c r="AL427" s="421"/>
    </row>
    <row r="428" spans="1:72" s="392" customFormat="1" hidden="1">
      <c r="A428" s="288" t="s">
        <v>396</v>
      </c>
      <c r="B428" s="372"/>
      <c r="C428" s="410" t="s">
        <v>737</v>
      </c>
      <c r="H428" s="410"/>
      <c r="I428" s="410"/>
      <c r="J428" s="410"/>
      <c r="K428" s="410"/>
      <c r="L428" s="410"/>
      <c r="M428" s="410"/>
      <c r="N428" s="410"/>
      <c r="O428" s="410"/>
      <c r="P428" s="410"/>
      <c r="Q428" s="410"/>
      <c r="R428" s="410"/>
      <c r="S428" s="410"/>
      <c r="T428" s="410"/>
      <c r="U428" s="281"/>
      <c r="V428" s="391"/>
      <c r="W428" s="800">
        <v>3157927789</v>
      </c>
      <c r="X428" s="800"/>
      <c r="Y428" s="800"/>
      <c r="Z428" s="800"/>
      <c r="AA428" s="800"/>
      <c r="AB428" s="800"/>
      <c r="AC428" s="411"/>
      <c r="AD428" s="801">
        <v>4850372893</v>
      </c>
      <c r="AE428" s="801"/>
      <c r="AF428" s="801"/>
      <c r="AG428" s="801"/>
      <c r="AH428" s="801"/>
      <c r="AI428" s="801"/>
      <c r="AJ428" s="390"/>
      <c r="AK428" s="391"/>
      <c r="AL428" s="282"/>
    </row>
    <row r="429" spans="1:72" s="416" customFormat="1" hidden="1">
      <c r="A429" s="413" t="s">
        <v>396</v>
      </c>
      <c r="B429" s="425"/>
      <c r="C429" s="415" t="s">
        <v>738</v>
      </c>
      <c r="H429" s="415"/>
      <c r="I429" s="415"/>
      <c r="J429" s="415"/>
      <c r="K429" s="415"/>
      <c r="L429" s="415"/>
      <c r="M429" s="415"/>
      <c r="N429" s="415"/>
      <c r="O429" s="415"/>
      <c r="P429" s="415"/>
      <c r="Q429" s="415"/>
      <c r="R429" s="415"/>
      <c r="S429" s="415"/>
      <c r="T429" s="415"/>
      <c r="U429" s="417"/>
      <c r="V429" s="418"/>
      <c r="W429" s="802">
        <v>-14723561911</v>
      </c>
      <c r="X429" s="802"/>
      <c r="Y429" s="802"/>
      <c r="Z429" s="802"/>
      <c r="AA429" s="802"/>
      <c r="AB429" s="802"/>
      <c r="AC429" s="419"/>
      <c r="AD429" s="799">
        <v>-4850372893</v>
      </c>
      <c r="AE429" s="799"/>
      <c r="AF429" s="799"/>
      <c r="AG429" s="799"/>
      <c r="AH429" s="799"/>
      <c r="AI429" s="799"/>
      <c r="AJ429" s="420"/>
      <c r="AK429" s="418"/>
      <c r="AL429" s="421"/>
      <c r="BS429" s="416">
        <v>-23042958272</v>
      </c>
      <c r="BT429" s="422">
        <v>-8319396361</v>
      </c>
    </row>
    <row r="430" spans="1:72" s="392" customFormat="1" hidden="1">
      <c r="A430" s="288" t="s">
        <v>396</v>
      </c>
      <c r="B430" s="372"/>
      <c r="C430" s="410" t="s">
        <v>739</v>
      </c>
      <c r="H430" s="410"/>
      <c r="I430" s="410"/>
      <c r="J430" s="410"/>
      <c r="K430" s="410"/>
      <c r="L430" s="410"/>
      <c r="M430" s="410"/>
      <c r="N430" s="410"/>
      <c r="O430" s="410"/>
      <c r="P430" s="410"/>
      <c r="Q430" s="410"/>
      <c r="R430" s="410"/>
      <c r="S430" s="410"/>
      <c r="T430" s="410"/>
      <c r="U430" s="281"/>
      <c r="V430" s="391"/>
      <c r="W430" s="803">
        <v>0</v>
      </c>
      <c r="X430" s="803"/>
      <c r="Y430" s="803"/>
      <c r="Z430" s="803"/>
      <c r="AA430" s="803"/>
      <c r="AB430" s="803"/>
      <c r="AC430" s="411"/>
      <c r="AD430" s="801">
        <v>0</v>
      </c>
      <c r="AE430" s="801"/>
      <c r="AF430" s="801"/>
      <c r="AG430" s="801"/>
      <c r="AH430" s="801"/>
      <c r="AI430" s="801"/>
      <c r="AJ430" s="390"/>
      <c r="AK430" s="391"/>
      <c r="AL430" s="282"/>
    </row>
    <row r="431" spans="1:72" s="392" customFormat="1" hidden="1">
      <c r="A431" s="426"/>
      <c r="B431" s="427"/>
      <c r="C431" s="410" t="s">
        <v>740</v>
      </c>
      <c r="H431" s="410"/>
      <c r="I431" s="410"/>
      <c r="J431" s="410"/>
      <c r="K431" s="410"/>
      <c r="L431" s="410"/>
      <c r="M431" s="410"/>
      <c r="N431" s="410"/>
      <c r="O431" s="410"/>
      <c r="P431" s="410"/>
      <c r="Q431" s="410"/>
      <c r="R431" s="410"/>
      <c r="S431" s="410"/>
      <c r="T431" s="410"/>
      <c r="U431" s="281"/>
      <c r="V431" s="391"/>
      <c r="W431" s="800">
        <v>0</v>
      </c>
      <c r="X431" s="800"/>
      <c r="Y431" s="800"/>
      <c r="Z431" s="800"/>
      <c r="AA431" s="800"/>
      <c r="AB431" s="800"/>
      <c r="AC431" s="411"/>
      <c r="AD431" s="1081"/>
      <c r="AE431" s="1081"/>
      <c r="AF431" s="1081"/>
      <c r="AG431" s="1081"/>
      <c r="AH431" s="1081"/>
      <c r="AI431" s="1081"/>
      <c r="AJ431" s="390"/>
      <c r="AK431" s="391"/>
      <c r="AL431" s="282"/>
    </row>
    <row r="432" spans="1:72" s="392" customFormat="1" hidden="1">
      <c r="A432" s="426"/>
      <c r="B432" s="427"/>
      <c r="C432" s="410" t="s">
        <v>741</v>
      </c>
      <c r="H432" s="410"/>
      <c r="I432" s="410"/>
      <c r="J432" s="410"/>
      <c r="K432" s="410"/>
      <c r="L432" s="410"/>
      <c r="M432" s="410"/>
      <c r="N432" s="410"/>
      <c r="O432" s="410"/>
      <c r="P432" s="410"/>
      <c r="Q432" s="410"/>
      <c r="R432" s="410"/>
      <c r="S432" s="410"/>
      <c r="T432" s="410"/>
      <c r="U432" s="281"/>
      <c r="V432" s="391"/>
      <c r="W432" s="800">
        <v>0</v>
      </c>
      <c r="X432" s="800"/>
      <c r="Y432" s="800"/>
      <c r="Z432" s="800"/>
      <c r="AA432" s="800"/>
      <c r="AB432" s="800"/>
      <c r="AC432" s="411"/>
      <c r="AD432" s="1081"/>
      <c r="AE432" s="1081"/>
      <c r="AF432" s="1081"/>
      <c r="AG432" s="1081"/>
      <c r="AH432" s="1081"/>
      <c r="AI432" s="1081"/>
      <c r="AJ432" s="390"/>
      <c r="AK432" s="391"/>
      <c r="AL432" s="282"/>
    </row>
    <row r="433" spans="1:92" s="392" customFormat="1" hidden="1">
      <c r="A433" s="288" t="s">
        <v>396</v>
      </c>
      <c r="B433" s="372"/>
      <c r="C433" s="410" t="s">
        <v>742</v>
      </c>
      <c r="H433" s="410"/>
      <c r="I433" s="410"/>
      <c r="J433" s="410"/>
      <c r="K433" s="410"/>
      <c r="L433" s="410"/>
      <c r="M433" s="410"/>
      <c r="N433" s="410"/>
      <c r="O433" s="410"/>
      <c r="P433" s="410"/>
      <c r="Q433" s="410"/>
      <c r="R433" s="410"/>
      <c r="S433" s="410"/>
      <c r="T433" s="410"/>
      <c r="U433" s="281"/>
      <c r="V433" s="428"/>
      <c r="W433" s="1082">
        <v>0.2</v>
      </c>
      <c r="X433" s="1059"/>
      <c r="Y433" s="1059"/>
      <c r="Z433" s="1059"/>
      <c r="AA433" s="1059"/>
      <c r="AB433" s="1059"/>
      <c r="AC433" s="428"/>
      <c r="AD433" s="1082">
        <v>0.22</v>
      </c>
      <c r="AE433" s="1059"/>
      <c r="AF433" s="1059"/>
      <c r="AG433" s="1059"/>
      <c r="AH433" s="1059"/>
      <c r="AI433" s="1059"/>
      <c r="AJ433" s="390"/>
      <c r="AK433" s="391"/>
      <c r="AL433" s="282"/>
      <c r="BR433" s="392" t="s">
        <v>743</v>
      </c>
    </row>
    <row r="434" spans="1:92" s="392" customFormat="1" hidden="1">
      <c r="A434" s="288" t="s">
        <v>396</v>
      </c>
      <c r="B434" s="372"/>
      <c r="C434" s="1083" t="s">
        <v>744</v>
      </c>
      <c r="D434" s="1084"/>
      <c r="E434" s="1084"/>
      <c r="F434" s="1084"/>
      <c r="G434" s="1084"/>
      <c r="H434" s="1084"/>
      <c r="I434" s="1084"/>
      <c r="J434" s="1084"/>
      <c r="K434" s="1084"/>
      <c r="L434" s="1084"/>
      <c r="M434" s="1084"/>
      <c r="N434" s="1084"/>
      <c r="O434" s="1084"/>
      <c r="P434" s="1084"/>
      <c r="Q434" s="1084"/>
      <c r="R434" s="1084"/>
      <c r="S434" s="1084"/>
      <c r="T434" s="1084"/>
      <c r="U434" s="1084"/>
      <c r="V434" s="391"/>
      <c r="W434" s="1085">
        <v>0</v>
      </c>
      <c r="X434" s="1085"/>
      <c r="Y434" s="1085"/>
      <c r="Z434" s="1085"/>
      <c r="AA434" s="1085"/>
      <c r="AB434" s="1085"/>
      <c r="AC434" s="391"/>
      <c r="AD434" s="1086">
        <v>0</v>
      </c>
      <c r="AE434" s="1086"/>
      <c r="AF434" s="1086"/>
      <c r="AG434" s="1086"/>
      <c r="AH434" s="1086"/>
      <c r="AI434" s="1086"/>
      <c r="AJ434" s="390"/>
      <c r="AK434" s="391"/>
      <c r="AL434" s="282"/>
    </row>
    <row r="435" spans="1:92" s="392" customFormat="1" hidden="1">
      <c r="A435" s="288" t="s">
        <v>396</v>
      </c>
      <c r="B435" s="372"/>
      <c r="C435" s="1083" t="s">
        <v>745</v>
      </c>
      <c r="D435" s="1084"/>
      <c r="E435" s="1084"/>
      <c r="F435" s="1084"/>
      <c r="G435" s="1084"/>
      <c r="H435" s="1084"/>
      <c r="I435" s="1084"/>
      <c r="J435" s="1084"/>
      <c r="K435" s="1084"/>
      <c r="L435" s="1084"/>
      <c r="M435" s="1084"/>
      <c r="N435" s="1084"/>
      <c r="O435" s="1084"/>
      <c r="P435" s="1084"/>
      <c r="Q435" s="1084"/>
      <c r="R435" s="1084"/>
      <c r="S435" s="1084"/>
      <c r="T435" s="1084"/>
      <c r="U435" s="1084"/>
      <c r="V435" s="391"/>
      <c r="W435" s="1085">
        <v>0</v>
      </c>
      <c r="X435" s="1085"/>
      <c r="Y435" s="1085"/>
      <c r="Z435" s="1085"/>
      <c r="AA435" s="1085"/>
      <c r="AB435" s="1085"/>
      <c r="AC435" s="429">
        <v>0</v>
      </c>
      <c r="AD435" s="1086">
        <v>0</v>
      </c>
      <c r="AE435" s="1086"/>
      <c r="AF435" s="1086"/>
      <c r="AG435" s="1086"/>
      <c r="AH435" s="1086"/>
      <c r="AI435" s="1086"/>
      <c r="AJ435" s="390"/>
      <c r="AK435" s="391"/>
      <c r="AL435" s="282"/>
    </row>
    <row r="436" spans="1:92" s="373" customFormat="1" ht="15.75" hidden="1" thickBot="1">
      <c r="A436" s="288"/>
      <c r="B436" s="289"/>
      <c r="C436" s="427" t="s">
        <v>746</v>
      </c>
      <c r="H436" s="374"/>
      <c r="I436" s="374"/>
      <c r="J436" s="374"/>
      <c r="K436" s="374"/>
      <c r="L436" s="374"/>
      <c r="M436" s="374"/>
      <c r="N436" s="374"/>
      <c r="O436" s="374"/>
      <c r="P436" s="374"/>
      <c r="Q436" s="374"/>
      <c r="R436" s="374"/>
      <c r="S436" s="374"/>
      <c r="T436" s="374"/>
      <c r="V436" s="375"/>
      <c r="W436" s="1087">
        <v>0</v>
      </c>
      <c r="X436" s="1087"/>
      <c r="Y436" s="1087"/>
      <c r="Z436" s="1087"/>
      <c r="AA436" s="1087"/>
      <c r="AB436" s="1087"/>
      <c r="AC436" s="430"/>
      <c r="AD436" s="1088">
        <v>0</v>
      </c>
      <c r="AE436" s="1088"/>
      <c r="AF436" s="1088"/>
      <c r="AG436" s="1088"/>
      <c r="AH436" s="1088"/>
      <c r="AI436" s="1088"/>
      <c r="AJ436" s="296"/>
      <c r="AK436" s="375"/>
      <c r="AL436" s="379"/>
      <c r="BS436" s="380">
        <v>0</v>
      </c>
      <c r="BT436" s="381">
        <v>0</v>
      </c>
    </row>
    <row r="437" spans="1:92" ht="15.75" hidden="1" thickTop="1">
      <c r="BS437" s="141">
        <v>-2508245635</v>
      </c>
      <c r="BT437" s="123">
        <v>-3021023752</v>
      </c>
    </row>
    <row r="438" spans="1:92">
      <c r="A438" s="103" t="s">
        <v>747</v>
      </c>
      <c r="C438" s="97" t="s">
        <v>748</v>
      </c>
      <c r="BS438" s="141"/>
      <c r="BT438" s="123"/>
    </row>
    <row r="439" spans="1:92" hidden="1">
      <c r="A439" s="103">
        <v>1</v>
      </c>
      <c r="C439" s="97" t="s">
        <v>749</v>
      </c>
      <c r="BS439" s="141"/>
      <c r="BT439" s="123"/>
    </row>
    <row r="440" spans="1:92" hidden="1">
      <c r="A440" s="431"/>
      <c r="B440" s="96" t="s">
        <v>337</v>
      </c>
      <c r="C440" s="96" t="s">
        <v>750</v>
      </c>
      <c r="D440" s="96"/>
      <c r="E440" s="96"/>
      <c r="F440" s="96"/>
      <c r="G440" s="96"/>
      <c r="H440" s="96"/>
      <c r="I440" s="96"/>
      <c r="J440" s="96"/>
      <c r="K440" s="96"/>
      <c r="L440" s="96"/>
      <c r="M440" s="96"/>
      <c r="N440" s="96"/>
      <c r="O440" s="96"/>
      <c r="P440" s="96"/>
      <c r="Q440" s="116"/>
      <c r="R440" s="116"/>
      <c r="S440" s="116"/>
      <c r="T440" s="116"/>
      <c r="U440" s="116"/>
      <c r="V440" s="432"/>
      <c r="W440" s="432"/>
      <c r="X440" s="432"/>
      <c r="Y440" s="432"/>
      <c r="Z440" s="432"/>
      <c r="AA440" s="432"/>
      <c r="AB440" s="432"/>
      <c r="AC440" s="432"/>
      <c r="AD440" s="432"/>
      <c r="AE440" s="432"/>
      <c r="AF440" s="432"/>
      <c r="AG440" s="432"/>
      <c r="AH440" s="432"/>
      <c r="AI440" s="432"/>
      <c r="AJ440" s="433"/>
      <c r="AK440" s="96"/>
      <c r="AL440" s="114"/>
      <c r="BS440" s="98"/>
      <c r="BV440" s="101"/>
      <c r="BW440" s="98"/>
      <c r="BX440" s="98"/>
      <c r="BY440" s="98"/>
      <c r="BZ440" s="98"/>
      <c r="CA440" s="98"/>
      <c r="CB440" s="98"/>
      <c r="CC440" s="98"/>
      <c r="CD440" s="98"/>
      <c r="CE440" s="98"/>
      <c r="CF440" s="98"/>
      <c r="CG440" s="98"/>
      <c r="CH440" s="98"/>
      <c r="CI440" s="98"/>
      <c r="CJ440" s="98"/>
      <c r="CK440" s="98"/>
      <c r="CL440" s="98"/>
      <c r="CM440" s="98"/>
      <c r="CN440" s="98"/>
    </row>
    <row r="441" spans="1:92" hidden="1">
      <c r="A441" s="431"/>
      <c r="C441" s="94"/>
      <c r="D441" s="94"/>
      <c r="E441" s="94"/>
      <c r="F441" s="94"/>
      <c r="G441" s="94"/>
      <c r="H441" s="94"/>
      <c r="I441" s="94"/>
      <c r="J441" s="94"/>
      <c r="K441" s="94"/>
      <c r="L441" s="94"/>
      <c r="M441" s="94"/>
      <c r="N441" s="94"/>
      <c r="O441" s="105"/>
      <c r="P441" s="434"/>
      <c r="Q441" s="434"/>
      <c r="R441" s="434"/>
      <c r="S441" s="434"/>
      <c r="T441" s="434"/>
      <c r="U441" s="434"/>
      <c r="V441" s="434"/>
      <c r="W441" s="434"/>
      <c r="X441" s="434"/>
      <c r="Y441" s="432"/>
      <c r="Z441" s="1089" t="s">
        <v>751</v>
      </c>
      <c r="AA441" s="1089"/>
      <c r="AB441" s="1089"/>
      <c r="AC441" s="1089"/>
      <c r="AD441" s="1089"/>
      <c r="AE441" s="1089"/>
      <c r="AF441" s="1089"/>
      <c r="AG441" s="1089"/>
      <c r="AH441" s="1089"/>
      <c r="AI441" s="1089"/>
      <c r="AJ441" s="434"/>
      <c r="AK441" s="96"/>
      <c r="AL441" s="114"/>
      <c r="BS441" s="98"/>
      <c r="BV441" s="101"/>
      <c r="BW441" s="98"/>
      <c r="BX441" s="98"/>
      <c r="BY441" s="98"/>
      <c r="BZ441" s="98"/>
      <c r="CA441" s="98"/>
      <c r="CB441" s="98"/>
      <c r="CC441" s="98"/>
      <c r="CD441" s="98"/>
      <c r="CE441" s="98"/>
      <c r="CF441" s="98"/>
      <c r="CG441" s="98"/>
      <c r="CH441" s="98"/>
      <c r="CI441" s="98"/>
      <c r="CJ441" s="98"/>
      <c r="CK441" s="98"/>
      <c r="CL441" s="98"/>
      <c r="CM441" s="98"/>
      <c r="CN441" s="98"/>
    </row>
    <row r="442" spans="1:92" s="97" customFormat="1" hidden="1">
      <c r="A442" s="431"/>
      <c r="B442" s="96"/>
      <c r="C442" s="94"/>
      <c r="D442" s="94"/>
      <c r="E442" s="94"/>
      <c r="F442" s="94"/>
      <c r="G442" s="94"/>
      <c r="H442" s="94"/>
      <c r="I442" s="94"/>
      <c r="J442" s="94"/>
      <c r="K442" s="94"/>
      <c r="L442" s="94"/>
      <c r="M442" s="94"/>
      <c r="N442" s="94"/>
      <c r="O442" s="1090"/>
      <c r="P442" s="1090"/>
      <c r="Q442" s="1090"/>
      <c r="R442" s="1090"/>
      <c r="S442" s="435"/>
      <c r="T442" s="1091"/>
      <c r="U442" s="1091"/>
      <c r="V442" s="1091"/>
      <c r="W442" s="1091"/>
      <c r="X442" s="1091"/>
      <c r="Y442" s="436"/>
      <c r="Z442" s="1092">
        <v>42277</v>
      </c>
      <c r="AA442" s="1093"/>
      <c r="AB442" s="1093"/>
      <c r="AC442" s="1093"/>
      <c r="AD442" s="1093"/>
      <c r="AE442" s="437"/>
      <c r="AF442" s="1094">
        <v>42185</v>
      </c>
      <c r="AG442" s="1094"/>
      <c r="AH442" s="1094"/>
      <c r="AI442" s="1094"/>
      <c r="AJ442" s="438"/>
      <c r="AK442" s="96"/>
      <c r="AL442" s="104"/>
      <c r="BT442" s="138"/>
      <c r="BU442" s="138"/>
      <c r="BV442" s="138"/>
    </row>
    <row r="443" spans="1:92" s="97" customFormat="1" hidden="1">
      <c r="A443" s="431"/>
      <c r="B443" s="96"/>
      <c r="C443" s="439" t="s">
        <v>752</v>
      </c>
      <c r="D443" s="94"/>
      <c r="E443" s="94"/>
      <c r="F443" s="94"/>
      <c r="G443" s="94"/>
      <c r="H443" s="94"/>
      <c r="I443" s="94"/>
      <c r="J443" s="94"/>
      <c r="K443" s="94"/>
      <c r="L443" s="94"/>
      <c r="M443" s="94"/>
      <c r="N443" s="94"/>
      <c r="O443" s="767"/>
      <c r="P443" s="767"/>
      <c r="Q443" s="767"/>
      <c r="R443" s="767"/>
      <c r="S443" s="436"/>
      <c r="T443" s="1095"/>
      <c r="U443" s="1095"/>
      <c r="V443" s="1095"/>
      <c r="W443" s="1095"/>
      <c r="X443" s="1095"/>
      <c r="Y443" s="436"/>
      <c r="Z443" s="440"/>
      <c r="AA443" s="440"/>
      <c r="AB443" s="440"/>
      <c r="AC443" s="440"/>
      <c r="AD443" s="440"/>
      <c r="AE443" s="404"/>
      <c r="AF443" s="441"/>
      <c r="AG443" s="104"/>
      <c r="AH443" s="104"/>
      <c r="AI443" s="104"/>
      <c r="AJ443" s="442"/>
      <c r="AK443" s="96"/>
      <c r="AL443" s="104"/>
      <c r="BT443" s="138"/>
      <c r="BU443" s="138"/>
      <c r="BV443" s="138"/>
    </row>
    <row r="444" spans="1:92" hidden="1">
      <c r="A444" s="443"/>
      <c r="B444" s="108"/>
      <c r="C444" s="1083" t="s">
        <v>753</v>
      </c>
      <c r="D444" s="1083"/>
      <c r="E444" s="1083"/>
      <c r="F444" s="1083"/>
      <c r="G444" s="1083"/>
      <c r="H444" s="1083"/>
      <c r="I444" s="1083"/>
      <c r="J444" s="1083"/>
      <c r="K444" s="1083"/>
      <c r="L444" s="1083"/>
      <c r="M444" s="1083"/>
      <c r="N444" s="1083"/>
      <c r="O444" s="1083"/>
      <c r="P444" s="1083"/>
      <c r="Q444" s="1083"/>
      <c r="R444" s="1083"/>
      <c r="S444" s="1083"/>
      <c r="T444" s="1083"/>
      <c r="U444" s="1083"/>
      <c r="V444" s="1083"/>
      <c r="W444" s="1083"/>
      <c r="X444" s="1083"/>
      <c r="Y444" s="444"/>
      <c r="Z444" s="1096">
        <f>W14</f>
        <v>76611070547</v>
      </c>
      <c r="AA444" s="1096"/>
      <c r="AB444" s="1096"/>
      <c r="AC444" s="1096"/>
      <c r="AD444" s="1096"/>
      <c r="AE444" s="445"/>
      <c r="AF444" s="1101">
        <v>88242952289</v>
      </c>
      <c r="AG444" s="1101"/>
      <c r="AH444" s="1101"/>
      <c r="AI444" s="1101"/>
      <c r="AJ444" s="1101"/>
      <c r="AK444" s="108"/>
      <c r="AL444" s="114"/>
      <c r="BS444" s="359"/>
      <c r="BV444" s="101"/>
      <c r="BW444" s="98"/>
      <c r="BX444" s="98"/>
      <c r="BY444" s="98"/>
      <c r="BZ444" s="98"/>
      <c r="CA444" s="98"/>
      <c r="CB444" s="98"/>
      <c r="CC444" s="98"/>
      <c r="CD444" s="98"/>
      <c r="CE444" s="98"/>
      <c r="CF444" s="98"/>
      <c r="CG444" s="98"/>
      <c r="CH444" s="98"/>
      <c r="CI444" s="98"/>
      <c r="CJ444" s="98"/>
      <c r="CK444" s="98"/>
      <c r="CL444" s="98"/>
      <c r="CM444" s="98"/>
      <c r="CN444" s="98"/>
    </row>
    <row r="445" spans="1:92" hidden="1">
      <c r="A445" s="443"/>
      <c r="B445" s="108"/>
      <c r="C445" s="1083" t="s">
        <v>754</v>
      </c>
      <c r="D445" s="1083"/>
      <c r="E445" s="1083"/>
      <c r="F445" s="1083"/>
      <c r="G445" s="1083"/>
      <c r="H445" s="1083"/>
      <c r="I445" s="1083"/>
      <c r="J445" s="1083"/>
      <c r="K445" s="1083"/>
      <c r="L445" s="1083"/>
      <c r="M445" s="1083"/>
      <c r="N445" s="1083"/>
      <c r="O445" s="1083"/>
      <c r="P445" s="1083"/>
      <c r="Q445" s="1083"/>
      <c r="R445" s="1083"/>
      <c r="S445" s="1083"/>
      <c r="T445" s="1083"/>
      <c r="U445" s="1083"/>
      <c r="V445" s="1083"/>
      <c r="W445" s="1083"/>
      <c r="X445" s="1083"/>
      <c r="Y445" s="444"/>
      <c r="Z445" s="1096">
        <f>+'CK - BẢNG CÂN ĐỐI KẾ TOÁN'!D17+'CK - BẢNG CÂN ĐỐI KẾ TOÁN'!D21</f>
        <v>13635317281</v>
      </c>
      <c r="AA445" s="1096"/>
      <c r="AB445" s="1096"/>
      <c r="AC445" s="1096"/>
      <c r="AD445" s="1096"/>
      <c r="AE445" s="445"/>
      <c r="AF445" s="1101">
        <v>16110123027.4</v>
      </c>
      <c r="AG445" s="1101"/>
      <c r="AH445" s="1101"/>
      <c r="AI445" s="1101"/>
      <c r="AJ445" s="1101"/>
      <c r="AK445" s="108"/>
      <c r="AL445" s="114"/>
      <c r="BS445" s="98"/>
      <c r="BV445" s="101"/>
      <c r="BW445" s="98"/>
      <c r="BX445" s="98"/>
      <c r="BY445" s="98"/>
      <c r="BZ445" s="98"/>
      <c r="CA445" s="98"/>
      <c r="CB445" s="98"/>
      <c r="CC445" s="98"/>
      <c r="CD445" s="98"/>
      <c r="CE445" s="98"/>
      <c r="CF445" s="98"/>
      <c r="CG445" s="98"/>
      <c r="CH445" s="98"/>
      <c r="CI445" s="98"/>
      <c r="CJ445" s="98"/>
      <c r="CK445" s="98"/>
      <c r="CL445" s="98"/>
      <c r="CM445" s="98"/>
      <c r="CN445" s="98"/>
    </row>
    <row r="446" spans="1:92" hidden="1">
      <c r="A446" s="443"/>
      <c r="B446" s="108"/>
      <c r="C446" s="1083" t="s">
        <v>755</v>
      </c>
      <c r="D446" s="1083"/>
      <c r="E446" s="1083"/>
      <c r="F446" s="1083"/>
      <c r="G446" s="1083"/>
      <c r="H446" s="1083"/>
      <c r="I446" s="1083"/>
      <c r="J446" s="1083"/>
      <c r="K446" s="1083"/>
      <c r="L446" s="1083"/>
      <c r="M446" s="1083"/>
      <c r="N446" s="1083"/>
      <c r="O446" s="1083"/>
      <c r="P446" s="1083"/>
      <c r="Q446" s="1083"/>
      <c r="R446" s="1083"/>
      <c r="S446" s="1083"/>
      <c r="T446" s="1083"/>
      <c r="U446" s="1083"/>
      <c r="V446" s="1083"/>
      <c r="W446" s="1083"/>
      <c r="X446" s="1083"/>
      <c r="Y446" s="444"/>
      <c r="Z446" s="1096">
        <f>+'CK - BẢNG CÂN ĐỐI KẾ TOÁN'!D12</f>
        <v>16589743</v>
      </c>
      <c r="AA446" s="1096"/>
      <c r="AB446" s="1096"/>
      <c r="AC446" s="1096"/>
      <c r="AD446" s="1096"/>
      <c r="AE446" s="445"/>
      <c r="AF446" s="1101">
        <v>16673443</v>
      </c>
      <c r="AG446" s="1101"/>
      <c r="AH446" s="1101"/>
      <c r="AI446" s="1101"/>
      <c r="AJ446" s="1101"/>
      <c r="AK446" s="108"/>
      <c r="AL446" s="114"/>
      <c r="BR446" s="98">
        <v>84563824</v>
      </c>
      <c r="BS446" s="98">
        <v>79967431</v>
      </c>
      <c r="BV446" s="101"/>
      <c r="BW446" s="98"/>
      <c r="BX446" s="98"/>
      <c r="BY446" s="98"/>
      <c r="BZ446" s="98"/>
      <c r="CA446" s="98"/>
      <c r="CB446" s="98"/>
      <c r="CC446" s="98"/>
      <c r="CD446" s="98"/>
      <c r="CE446" s="98"/>
      <c r="CF446" s="98"/>
      <c r="CG446" s="98"/>
      <c r="CH446" s="98"/>
      <c r="CI446" s="98"/>
      <c r="CJ446" s="98"/>
      <c r="CK446" s="98"/>
      <c r="CL446" s="98"/>
      <c r="CM446" s="98"/>
      <c r="CN446" s="98"/>
    </row>
    <row r="447" spans="1:92" s="97" customFormat="1" ht="15.75" hidden="1" thickBot="1">
      <c r="A447" s="431"/>
      <c r="B447" s="96"/>
      <c r="C447" s="439" t="s">
        <v>346</v>
      </c>
      <c r="D447" s="436"/>
      <c r="E447" s="436"/>
      <c r="F447" s="436"/>
      <c r="G447" s="436"/>
      <c r="H447" s="436"/>
      <c r="I447" s="436"/>
      <c r="J447" s="436"/>
      <c r="K447" s="436"/>
      <c r="L447" s="436"/>
      <c r="M447" s="436"/>
      <c r="N447" s="436"/>
      <c r="O447" s="1097"/>
      <c r="P447" s="1097"/>
      <c r="Q447" s="1097"/>
      <c r="R447" s="1097"/>
      <c r="S447" s="447"/>
      <c r="T447" s="1097"/>
      <c r="U447" s="1097"/>
      <c r="V447" s="1097"/>
      <c r="W447" s="1097"/>
      <c r="X447" s="1097"/>
      <c r="Y447" s="447"/>
      <c r="Z447" s="1098">
        <v>104369748759.39999</v>
      </c>
      <c r="AA447" s="1098"/>
      <c r="AB447" s="1098"/>
      <c r="AC447" s="1098"/>
      <c r="AD447" s="1098"/>
      <c r="AE447" s="448"/>
      <c r="AF447" s="1102">
        <v>104369748759.39999</v>
      </c>
      <c r="AG447" s="1102"/>
      <c r="AH447" s="1102"/>
      <c r="AI447" s="1102"/>
      <c r="AJ447" s="1102"/>
      <c r="AK447" s="96"/>
      <c r="AL447" s="104"/>
      <c r="BR447" s="450">
        <v>-67890381</v>
      </c>
      <c r="BS447" s="450">
        <v>-4596393</v>
      </c>
      <c r="BT447" s="138"/>
      <c r="BU447" s="138"/>
      <c r="BV447" s="138"/>
    </row>
    <row r="448" spans="1:92" s="97" customFormat="1" ht="15.75" hidden="1" thickTop="1">
      <c r="A448" s="431"/>
      <c r="B448" s="96"/>
      <c r="C448" s="439"/>
      <c r="D448" s="436"/>
      <c r="E448" s="436"/>
      <c r="F448" s="436"/>
      <c r="G448" s="436"/>
      <c r="H448" s="436"/>
      <c r="I448" s="436"/>
      <c r="J448" s="436"/>
      <c r="K448" s="436"/>
      <c r="L448" s="436"/>
      <c r="M448" s="436"/>
      <c r="N448" s="436"/>
      <c r="O448" s="451"/>
      <c r="P448" s="451"/>
      <c r="Q448" s="451"/>
      <c r="R448" s="451"/>
      <c r="S448" s="447"/>
      <c r="T448" s="451"/>
      <c r="U448" s="451"/>
      <c r="V448" s="451"/>
      <c r="W448" s="451"/>
      <c r="X448" s="451"/>
      <c r="Y448" s="447"/>
      <c r="Z448" s="448"/>
      <c r="AA448" s="448"/>
      <c r="AB448" s="448"/>
      <c r="AC448" s="448"/>
      <c r="AD448" s="448"/>
      <c r="AE448" s="448"/>
      <c r="AF448" s="451"/>
      <c r="AG448" s="451"/>
      <c r="AH448" s="451"/>
      <c r="AI448" s="451"/>
      <c r="AJ448" s="451"/>
      <c r="AK448" s="96"/>
      <c r="AL448" s="104"/>
      <c r="BT448" s="138"/>
      <c r="BU448" s="138"/>
      <c r="BV448" s="138"/>
    </row>
    <row r="449" spans="1:92" s="97" customFormat="1" hidden="1">
      <c r="A449" s="431"/>
      <c r="B449" s="96"/>
      <c r="C449" s="439" t="s">
        <v>756</v>
      </c>
      <c r="D449" s="436"/>
      <c r="E449" s="436"/>
      <c r="F449" s="436"/>
      <c r="G449" s="436"/>
      <c r="H449" s="436"/>
      <c r="I449" s="436"/>
      <c r="J449" s="436"/>
      <c r="K449" s="436"/>
      <c r="L449" s="436"/>
      <c r="M449" s="436"/>
      <c r="N449" s="436"/>
      <c r="O449" s="1099"/>
      <c r="P449" s="1099"/>
      <c r="Q449" s="1099"/>
      <c r="R449" s="1099"/>
      <c r="S449" s="452"/>
      <c r="T449" s="1100"/>
      <c r="U449" s="1100"/>
      <c r="V449" s="1100"/>
      <c r="W449" s="1100"/>
      <c r="X449" s="1100"/>
      <c r="Y449" s="452"/>
      <c r="Z449" s="1101"/>
      <c r="AA449" s="1101"/>
      <c r="AB449" s="1101"/>
      <c r="AC449" s="1101"/>
      <c r="AD449" s="1101"/>
      <c r="AE449" s="445"/>
      <c r="AF449" s="453"/>
      <c r="AG449" s="453"/>
      <c r="AH449" s="453"/>
      <c r="AI449" s="453"/>
      <c r="AJ449" s="454"/>
      <c r="AK449" s="96"/>
      <c r="AL449" s="104"/>
      <c r="BT449" s="138"/>
      <c r="BU449" s="138"/>
      <c r="BV449" s="138"/>
    </row>
    <row r="450" spans="1:92" hidden="1">
      <c r="A450" s="443"/>
      <c r="B450" s="108"/>
      <c r="C450" s="1084" t="s">
        <v>757</v>
      </c>
      <c r="D450" s="1084"/>
      <c r="E450" s="1084"/>
      <c r="F450" s="1084"/>
      <c r="G450" s="1084"/>
      <c r="H450" s="1084"/>
      <c r="I450" s="1084"/>
      <c r="J450" s="1084"/>
      <c r="K450" s="1084"/>
      <c r="L450" s="1084"/>
      <c r="M450" s="1084"/>
      <c r="N450" s="1084"/>
      <c r="O450" s="1101"/>
      <c r="P450" s="1101"/>
      <c r="Q450" s="1101"/>
      <c r="R450" s="1101"/>
      <c r="S450" s="455"/>
      <c r="T450" s="1103"/>
      <c r="U450" s="1103"/>
      <c r="V450" s="1103"/>
      <c r="W450" s="1103"/>
      <c r="X450" s="1103"/>
      <c r="Y450" s="455"/>
      <c r="Z450" s="1101">
        <v>0</v>
      </c>
      <c r="AA450" s="1101"/>
      <c r="AB450" s="1101"/>
      <c r="AC450" s="1101"/>
      <c r="AD450" s="1101"/>
      <c r="AE450" s="445"/>
      <c r="AF450" s="1100">
        <v>0</v>
      </c>
      <c r="AG450" s="1100"/>
      <c r="AH450" s="1100"/>
      <c r="AI450" s="1100"/>
      <c r="AJ450" s="446"/>
      <c r="AK450" s="108"/>
      <c r="AL450" s="114"/>
      <c r="BS450" s="98"/>
      <c r="BV450" s="101"/>
      <c r="BW450" s="98"/>
      <c r="BX450" s="98"/>
      <c r="BY450" s="98"/>
      <c r="BZ450" s="98"/>
      <c r="CA450" s="98"/>
      <c r="CB450" s="98"/>
      <c r="CC450" s="98"/>
      <c r="CD450" s="98"/>
      <c r="CE450" s="98"/>
      <c r="CF450" s="98"/>
      <c r="CG450" s="98"/>
      <c r="CH450" s="98"/>
      <c r="CI450" s="98"/>
      <c r="CJ450" s="98"/>
      <c r="CK450" s="98"/>
      <c r="CL450" s="98"/>
      <c r="CM450" s="98"/>
      <c r="CN450" s="98"/>
    </row>
    <row r="451" spans="1:92" hidden="1">
      <c r="A451" s="443"/>
      <c r="B451" s="108"/>
      <c r="C451" s="1084" t="s">
        <v>758</v>
      </c>
      <c r="D451" s="1084"/>
      <c r="E451" s="1084"/>
      <c r="F451" s="1084"/>
      <c r="G451" s="1084"/>
      <c r="H451" s="1084"/>
      <c r="I451" s="1084"/>
      <c r="J451" s="1084"/>
      <c r="K451" s="1084"/>
      <c r="L451" s="1084"/>
      <c r="M451" s="1084"/>
      <c r="N451" s="1084"/>
      <c r="O451" s="1101"/>
      <c r="P451" s="1101"/>
      <c r="Q451" s="1101"/>
      <c r="R451" s="1101"/>
      <c r="S451" s="455"/>
      <c r="T451" s="1104"/>
      <c r="U451" s="1104"/>
      <c r="V451" s="1104"/>
      <c r="W451" s="1104"/>
      <c r="X451" s="1104"/>
      <c r="Y451" s="455"/>
      <c r="Z451" s="1101">
        <v>0</v>
      </c>
      <c r="AA451" s="1101"/>
      <c r="AB451" s="1101"/>
      <c r="AC451" s="1101"/>
      <c r="AD451" s="1101"/>
      <c r="AE451" s="445"/>
      <c r="AF451" s="1104">
        <v>0</v>
      </c>
      <c r="AG451" s="1104"/>
      <c r="AH451" s="1104"/>
      <c r="AI451" s="1104"/>
      <c r="AJ451" s="446"/>
      <c r="AK451" s="108"/>
      <c r="AL451" s="114"/>
      <c r="BS451" s="98">
        <v>60161799</v>
      </c>
      <c r="BV451" s="101"/>
      <c r="BW451" s="98"/>
      <c r="BX451" s="98"/>
      <c r="BY451" s="98"/>
      <c r="BZ451" s="98"/>
      <c r="CA451" s="98"/>
      <c r="CB451" s="98"/>
      <c r="CC451" s="98"/>
      <c r="CD451" s="98"/>
      <c r="CE451" s="98"/>
      <c r="CF451" s="98"/>
      <c r="CG451" s="98"/>
      <c r="CH451" s="98"/>
      <c r="CI451" s="98"/>
      <c r="CJ451" s="98"/>
      <c r="CK451" s="98"/>
      <c r="CL451" s="98"/>
      <c r="CM451" s="98"/>
      <c r="CN451" s="98"/>
    </row>
    <row r="452" spans="1:92" hidden="1">
      <c r="A452" s="443"/>
      <c r="B452" s="108"/>
      <c r="C452" s="1084" t="s">
        <v>759</v>
      </c>
      <c r="D452" s="1084"/>
      <c r="E452" s="1084"/>
      <c r="F452" s="1084"/>
      <c r="G452" s="1084"/>
      <c r="H452" s="1084"/>
      <c r="I452" s="1084"/>
      <c r="J452" s="1084"/>
      <c r="K452" s="1084"/>
      <c r="L452" s="1084"/>
      <c r="M452" s="1084"/>
      <c r="N452" s="1084"/>
      <c r="O452" s="1101"/>
      <c r="P452" s="1101"/>
      <c r="Q452" s="1101"/>
      <c r="R452" s="1101"/>
      <c r="S452" s="455"/>
      <c r="T452" s="1104"/>
      <c r="U452" s="1104"/>
      <c r="V452" s="1104"/>
      <c r="W452" s="1104"/>
      <c r="X452" s="1104"/>
      <c r="Y452" s="455"/>
      <c r="Z452" s="1101">
        <v>1152587591</v>
      </c>
      <c r="AA452" s="1101"/>
      <c r="AB452" s="1101"/>
      <c r="AC452" s="1101"/>
      <c r="AD452" s="1101"/>
      <c r="AE452" s="445"/>
      <c r="AF452" s="1105">
        <v>1217258854</v>
      </c>
      <c r="AG452" s="1105"/>
      <c r="AH452" s="1105"/>
      <c r="AI452" s="1105"/>
      <c r="AJ452" s="446"/>
      <c r="AK452" s="108"/>
      <c r="AL452" s="114"/>
      <c r="BS452" s="359">
        <v>60161799</v>
      </c>
      <c r="BV452" s="101"/>
      <c r="BW452" s="98"/>
      <c r="BX452" s="98"/>
      <c r="BY452" s="98"/>
      <c r="BZ452" s="98"/>
      <c r="CA452" s="98"/>
      <c r="CB452" s="98"/>
      <c r="CC452" s="98"/>
      <c r="CD452" s="98"/>
      <c r="CE452" s="98"/>
      <c r="CF452" s="98"/>
      <c r="CG452" s="98"/>
      <c r="CH452" s="98"/>
      <c r="CI452" s="98"/>
      <c r="CJ452" s="98"/>
      <c r="CK452" s="98"/>
      <c r="CL452" s="98"/>
      <c r="CM452" s="98"/>
      <c r="CN452" s="98"/>
    </row>
    <row r="453" spans="1:92" s="97" customFormat="1" ht="15.75" hidden="1" thickBot="1">
      <c r="A453" s="431"/>
      <c r="B453" s="96"/>
      <c r="C453" s="439" t="s">
        <v>346</v>
      </c>
      <c r="D453" s="436"/>
      <c r="E453" s="436"/>
      <c r="F453" s="436"/>
      <c r="G453" s="436"/>
      <c r="H453" s="436"/>
      <c r="I453" s="436"/>
      <c r="J453" s="436"/>
      <c r="K453" s="436"/>
      <c r="L453" s="436"/>
      <c r="M453" s="436"/>
      <c r="N453" s="436"/>
      <c r="O453" s="1106"/>
      <c r="P453" s="1106"/>
      <c r="Q453" s="1106"/>
      <c r="R453" s="1106"/>
      <c r="S453" s="452"/>
      <c r="T453" s="1097"/>
      <c r="U453" s="1097"/>
      <c r="V453" s="1097"/>
      <c r="W453" s="1097"/>
      <c r="X453" s="1097"/>
      <c r="Y453" s="452"/>
      <c r="Z453" s="1107">
        <v>1152587591</v>
      </c>
      <c r="AA453" s="1107"/>
      <c r="AB453" s="1107"/>
      <c r="AC453" s="1107"/>
      <c r="AD453" s="1107"/>
      <c r="AE453" s="456"/>
      <c r="AF453" s="1107">
        <v>1217258854</v>
      </c>
      <c r="AG453" s="1107"/>
      <c r="AH453" s="1107"/>
      <c r="AI453" s="1107"/>
      <c r="AJ453" s="449"/>
      <c r="AK453" s="96"/>
      <c r="AL453" s="104"/>
      <c r="BT453" s="138"/>
      <c r="BU453" s="138"/>
      <c r="BV453" s="138"/>
    </row>
    <row r="454" spans="1:92" s="97" customFormat="1" ht="15.75" hidden="1" thickTop="1">
      <c r="A454" s="431"/>
      <c r="B454" s="96"/>
      <c r="C454" s="439"/>
      <c r="D454" s="436"/>
      <c r="E454" s="436"/>
      <c r="F454" s="436"/>
      <c r="G454" s="436"/>
      <c r="H454" s="436"/>
      <c r="I454" s="436"/>
      <c r="J454" s="436"/>
      <c r="K454" s="436"/>
      <c r="L454" s="436"/>
      <c r="M454" s="436"/>
      <c r="N454" s="436"/>
      <c r="O454" s="436"/>
      <c r="P454" s="436"/>
      <c r="Q454" s="436"/>
      <c r="R454" s="436"/>
      <c r="S454" s="436"/>
      <c r="T454" s="436"/>
      <c r="U454" s="436"/>
      <c r="V454" s="436"/>
      <c r="W454" s="436"/>
      <c r="X454" s="436"/>
      <c r="Y454" s="436"/>
      <c r="Z454" s="436"/>
      <c r="AA454" s="436"/>
      <c r="AB454" s="436"/>
      <c r="AC454" s="436"/>
      <c r="AD454" s="436"/>
      <c r="AE454" s="436"/>
      <c r="AF454" s="436"/>
      <c r="AG454" s="436"/>
      <c r="AH454" s="436"/>
      <c r="AI454" s="436"/>
      <c r="AJ454" s="457"/>
      <c r="AK454" s="96"/>
      <c r="AL454" s="104"/>
      <c r="BT454" s="138"/>
      <c r="BU454" s="138"/>
      <c r="BV454" s="138"/>
    </row>
    <row r="455" spans="1:92" s="97" customFormat="1" hidden="1">
      <c r="A455" s="431"/>
      <c r="B455" s="96"/>
      <c r="C455" s="795" t="s">
        <v>760</v>
      </c>
      <c r="D455" s="795"/>
      <c r="E455" s="795"/>
      <c r="F455" s="795"/>
      <c r="G455" s="795"/>
      <c r="H455" s="795"/>
      <c r="I455" s="795"/>
      <c r="J455" s="795"/>
      <c r="K455" s="795"/>
      <c r="L455" s="795"/>
      <c r="M455" s="795"/>
      <c r="N455" s="795"/>
      <c r="O455" s="795"/>
      <c r="P455" s="795"/>
      <c r="Q455" s="795"/>
      <c r="R455" s="795"/>
      <c r="S455" s="795"/>
      <c r="T455" s="795"/>
      <c r="U455" s="795"/>
      <c r="V455" s="795"/>
      <c r="W455" s="795"/>
      <c r="X455" s="795"/>
      <c r="Y455" s="795"/>
      <c r="Z455" s="795"/>
      <c r="AA455" s="795"/>
      <c r="AB455" s="795"/>
      <c r="AC455" s="795"/>
      <c r="AD455" s="795"/>
      <c r="AE455" s="795"/>
      <c r="AF455" s="795"/>
      <c r="AG455" s="795"/>
      <c r="AH455" s="795"/>
      <c r="AI455" s="795"/>
      <c r="AJ455" s="458"/>
      <c r="AK455" s="96"/>
      <c r="AL455" s="104"/>
      <c r="BT455" s="138"/>
      <c r="BU455" s="138"/>
      <c r="BV455" s="138"/>
    </row>
    <row r="456" spans="1:92" s="97" customFormat="1" hidden="1">
      <c r="A456" s="431"/>
      <c r="B456" s="96"/>
      <c r="C456" s="459"/>
      <c r="D456" s="459"/>
      <c r="E456" s="459"/>
      <c r="F456" s="459"/>
      <c r="G456" s="459"/>
      <c r="H456" s="459"/>
      <c r="I456" s="459"/>
      <c r="J456" s="459"/>
      <c r="K456" s="459"/>
      <c r="L456" s="459"/>
      <c r="M456" s="459"/>
      <c r="N456" s="459"/>
      <c r="O456" s="459"/>
      <c r="P456" s="459"/>
      <c r="Q456" s="459"/>
      <c r="R456" s="459"/>
      <c r="S456" s="459"/>
      <c r="T456" s="459"/>
      <c r="U456" s="459"/>
      <c r="V456" s="459"/>
      <c r="W456" s="459"/>
      <c r="X456" s="459"/>
      <c r="Y456" s="459"/>
      <c r="Z456" s="459"/>
      <c r="AA456" s="459"/>
      <c r="AB456" s="459"/>
      <c r="AC456" s="459"/>
      <c r="AD456" s="459"/>
      <c r="AE456" s="459"/>
      <c r="AF456" s="459"/>
      <c r="AG456" s="459"/>
      <c r="AH456" s="459"/>
      <c r="AI456" s="459"/>
      <c r="AJ456" s="460"/>
      <c r="AK456" s="96"/>
      <c r="AL456" s="104"/>
      <c r="BT456" s="138"/>
      <c r="BU456" s="138"/>
      <c r="BV456" s="138"/>
    </row>
    <row r="457" spans="1:92" s="97" customFormat="1" hidden="1">
      <c r="A457" s="431"/>
      <c r="B457" s="96" t="s">
        <v>337</v>
      </c>
      <c r="C457" s="794" t="s">
        <v>761</v>
      </c>
      <c r="D457" s="794"/>
      <c r="E457" s="794"/>
      <c r="F457" s="794"/>
      <c r="G457" s="794"/>
      <c r="H457" s="794"/>
      <c r="I457" s="794"/>
      <c r="J457" s="794"/>
      <c r="K457" s="794"/>
      <c r="L457" s="794"/>
      <c r="M457" s="459"/>
      <c r="N457" s="459"/>
      <c r="O457" s="459"/>
      <c r="P457" s="459"/>
      <c r="Q457" s="459"/>
      <c r="R457" s="459"/>
      <c r="S457" s="459"/>
      <c r="T457" s="459"/>
      <c r="U457" s="459"/>
      <c r="V457" s="459"/>
      <c r="W457" s="459"/>
      <c r="X457" s="459"/>
      <c r="Y457" s="459"/>
      <c r="Z457" s="459"/>
      <c r="AA457" s="459"/>
      <c r="AB457" s="459"/>
      <c r="AC457" s="459"/>
      <c r="AD457" s="459"/>
      <c r="AE457" s="459"/>
      <c r="AF457" s="459"/>
      <c r="AG457" s="459"/>
      <c r="AH457" s="459"/>
      <c r="AI457" s="459"/>
      <c r="AJ457" s="460"/>
      <c r="AK457" s="96"/>
      <c r="AL457" s="104"/>
      <c r="BT457" s="138"/>
      <c r="BU457" s="138"/>
      <c r="BV457" s="138"/>
    </row>
    <row r="458" spans="1:92" s="97" customFormat="1" hidden="1">
      <c r="A458" s="431"/>
      <c r="B458" s="96"/>
      <c r="C458" s="461"/>
      <c r="D458" s="461"/>
      <c r="E458" s="461"/>
      <c r="F458" s="461"/>
      <c r="G458" s="461"/>
      <c r="H458" s="461"/>
      <c r="I458" s="461"/>
      <c r="J458" s="461"/>
      <c r="K458" s="461"/>
      <c r="L458" s="461"/>
      <c r="M458" s="461"/>
      <c r="N458" s="461"/>
      <c r="O458" s="461"/>
      <c r="P458" s="461"/>
      <c r="Q458" s="461"/>
      <c r="R458" s="461"/>
      <c r="S458" s="461"/>
      <c r="T458" s="461"/>
      <c r="U458" s="461"/>
      <c r="V458" s="461"/>
      <c r="W458" s="461"/>
      <c r="X458" s="461"/>
      <c r="Y458" s="461"/>
      <c r="Z458" s="461"/>
      <c r="AA458" s="461"/>
      <c r="AB458" s="461"/>
      <c r="AC458" s="461"/>
      <c r="AD458" s="461"/>
      <c r="AE458" s="461"/>
      <c r="AF458" s="461"/>
      <c r="AG458" s="461"/>
      <c r="AH458" s="461"/>
      <c r="AI458" s="461"/>
      <c r="AJ458" s="462"/>
      <c r="AK458" s="96"/>
      <c r="AL458" s="104"/>
      <c r="BT458" s="138"/>
      <c r="BU458" s="138"/>
      <c r="BV458" s="138"/>
    </row>
    <row r="459" spans="1:92" s="97" customFormat="1" hidden="1">
      <c r="A459" s="431"/>
      <c r="B459" s="96" t="s">
        <v>337</v>
      </c>
      <c r="C459" s="794" t="s">
        <v>762</v>
      </c>
      <c r="D459" s="794"/>
      <c r="E459" s="794"/>
      <c r="F459" s="794"/>
      <c r="G459" s="794"/>
      <c r="H459" s="794"/>
      <c r="I459" s="794"/>
      <c r="J459" s="794"/>
      <c r="K459" s="794"/>
      <c r="L459" s="794"/>
      <c r="M459" s="459"/>
      <c r="N459" s="459"/>
      <c r="O459" s="459"/>
      <c r="P459" s="459"/>
      <c r="Q459" s="459"/>
      <c r="R459" s="459"/>
      <c r="S459" s="459"/>
      <c r="T459" s="459"/>
      <c r="U459" s="459"/>
      <c r="V459" s="459"/>
      <c r="W459" s="459"/>
      <c r="X459" s="459"/>
      <c r="Y459" s="459"/>
      <c r="Z459" s="459"/>
      <c r="AA459" s="459"/>
      <c r="AB459" s="459"/>
      <c r="AC459" s="459"/>
      <c r="AD459" s="459"/>
      <c r="AE459" s="459"/>
      <c r="AF459" s="459"/>
      <c r="AG459" s="459"/>
      <c r="AH459" s="459"/>
      <c r="AI459" s="459"/>
      <c r="AJ459" s="460"/>
      <c r="AK459" s="96"/>
      <c r="AL459" s="104"/>
      <c r="BT459" s="138"/>
      <c r="BU459" s="138"/>
      <c r="BV459" s="138"/>
    </row>
    <row r="460" spans="1:92" s="97" customFormat="1" hidden="1">
      <c r="A460" s="431"/>
      <c r="B460" s="96"/>
      <c r="C460" s="795" t="s">
        <v>763</v>
      </c>
      <c r="D460" s="795"/>
      <c r="E460" s="795"/>
      <c r="F460" s="795"/>
      <c r="G460" s="795"/>
      <c r="H460" s="795"/>
      <c r="I460" s="795"/>
      <c r="J460" s="795"/>
      <c r="K460" s="795"/>
      <c r="L460" s="795"/>
      <c r="M460" s="795"/>
      <c r="N460" s="795"/>
      <c r="O460" s="795"/>
      <c r="P460" s="795"/>
      <c r="Q460" s="795"/>
      <c r="R460" s="795"/>
      <c r="S460" s="795"/>
      <c r="T460" s="795"/>
      <c r="U460" s="795"/>
      <c r="V460" s="795"/>
      <c r="W460" s="795"/>
      <c r="X460" s="795"/>
      <c r="Y460" s="795"/>
      <c r="Z460" s="795"/>
      <c r="AA460" s="795"/>
      <c r="AB460" s="795"/>
      <c r="AC460" s="795"/>
      <c r="AD460" s="795"/>
      <c r="AE460" s="795"/>
      <c r="AF460" s="795"/>
      <c r="AG460" s="795"/>
      <c r="AH460" s="795"/>
      <c r="AI460" s="795"/>
      <c r="AJ460" s="463"/>
      <c r="AK460" s="96"/>
      <c r="AL460" s="104"/>
      <c r="BT460" s="138"/>
      <c r="BU460" s="138"/>
      <c r="BV460" s="138"/>
    </row>
    <row r="461" spans="1:92" s="97" customFormat="1" hidden="1">
      <c r="A461" s="431"/>
      <c r="B461" s="96"/>
      <c r="C461" s="795"/>
      <c r="D461" s="795"/>
      <c r="E461" s="795"/>
      <c r="F461" s="795"/>
      <c r="G461" s="795"/>
      <c r="H461" s="795"/>
      <c r="I461" s="795"/>
      <c r="J461" s="795"/>
      <c r="K461" s="795"/>
      <c r="L461" s="795"/>
      <c r="M461" s="795"/>
      <c r="N461" s="795"/>
      <c r="O461" s="795"/>
      <c r="P461" s="795"/>
      <c r="Q461" s="795"/>
      <c r="R461" s="795"/>
      <c r="S461" s="795"/>
      <c r="T461" s="795"/>
      <c r="U461" s="795"/>
      <c r="V461" s="795"/>
      <c r="W461" s="795"/>
      <c r="X461" s="795"/>
      <c r="Y461" s="795"/>
      <c r="Z461" s="795"/>
      <c r="AA461" s="795"/>
      <c r="AB461" s="795"/>
      <c r="AC461" s="795"/>
      <c r="AD461" s="795"/>
      <c r="AE461" s="795"/>
      <c r="AF461" s="795"/>
      <c r="AG461" s="795"/>
      <c r="AH461" s="795"/>
      <c r="AI461" s="795"/>
      <c r="AJ461" s="464"/>
      <c r="AK461" s="96"/>
      <c r="AL461" s="104"/>
      <c r="BT461" s="138"/>
      <c r="BU461" s="138"/>
      <c r="BV461" s="138"/>
    </row>
    <row r="462" spans="1:92" s="97" customFormat="1" hidden="1">
      <c r="A462" s="431"/>
      <c r="B462" s="96"/>
      <c r="C462" s="1108" t="s">
        <v>764</v>
      </c>
      <c r="D462" s="1108"/>
      <c r="E462" s="1108"/>
      <c r="F462" s="1108"/>
      <c r="G462" s="1108"/>
      <c r="H462" s="1108"/>
      <c r="I462" s="1108"/>
      <c r="J462" s="1108"/>
      <c r="K462" s="1108"/>
      <c r="L462" s="1108"/>
      <c r="M462" s="465"/>
      <c r="N462" s="465"/>
      <c r="O462" s="465"/>
      <c r="P462" s="465"/>
      <c r="Q462" s="465"/>
      <c r="R462" s="465"/>
      <c r="S462" s="465"/>
      <c r="T462" s="465"/>
      <c r="U462" s="465"/>
      <c r="V462" s="465"/>
      <c r="W462" s="465"/>
      <c r="X462" s="465"/>
      <c r="Y462" s="465"/>
      <c r="Z462" s="465"/>
      <c r="AA462" s="465"/>
      <c r="AB462" s="465"/>
      <c r="AC462" s="465"/>
      <c r="AD462" s="465"/>
      <c r="AE462" s="465"/>
      <c r="AF462" s="465"/>
      <c r="AG462" s="465"/>
      <c r="AH462" s="465"/>
      <c r="AI462" s="465"/>
      <c r="AJ462" s="464"/>
      <c r="AK462" s="96"/>
      <c r="AL462" s="104"/>
      <c r="BT462" s="138"/>
      <c r="BU462" s="138"/>
      <c r="BV462" s="138"/>
    </row>
    <row r="463" spans="1:92" s="97" customFormat="1" hidden="1">
      <c r="A463" s="431"/>
      <c r="B463" s="96"/>
      <c r="C463" s="795" t="s">
        <v>765</v>
      </c>
      <c r="D463" s="795"/>
      <c r="E463" s="795"/>
      <c r="F463" s="795"/>
      <c r="G463" s="795"/>
      <c r="H463" s="795"/>
      <c r="I463" s="795"/>
      <c r="J463" s="795"/>
      <c r="K463" s="795"/>
      <c r="L463" s="795"/>
      <c r="M463" s="795"/>
      <c r="N463" s="795"/>
      <c r="O463" s="795"/>
      <c r="P463" s="795"/>
      <c r="Q463" s="795"/>
      <c r="R463" s="795"/>
      <c r="S463" s="795"/>
      <c r="T463" s="795"/>
      <c r="U463" s="795"/>
      <c r="V463" s="795"/>
      <c r="W463" s="795"/>
      <c r="X463" s="795"/>
      <c r="Y463" s="795"/>
      <c r="Z463" s="795"/>
      <c r="AA463" s="795"/>
      <c r="AB463" s="795"/>
      <c r="AC463" s="795"/>
      <c r="AD463" s="795"/>
      <c r="AE463" s="795"/>
      <c r="AF463" s="795"/>
      <c r="AG463" s="795"/>
      <c r="AH463" s="795"/>
      <c r="AI463" s="795"/>
      <c r="AJ463" s="464"/>
      <c r="AK463" s="96"/>
      <c r="AL463" s="104"/>
      <c r="BT463" s="138"/>
      <c r="BU463" s="138"/>
      <c r="BV463" s="138"/>
    </row>
    <row r="464" spans="1:92" s="97" customFormat="1" hidden="1">
      <c r="A464" s="431"/>
      <c r="B464" s="96"/>
      <c r="C464" s="795" t="s">
        <v>766</v>
      </c>
      <c r="D464" s="795"/>
      <c r="E464" s="795"/>
      <c r="F464" s="795"/>
      <c r="G464" s="795"/>
      <c r="H464" s="795"/>
      <c r="I464" s="795"/>
      <c r="J464" s="795"/>
      <c r="K464" s="795"/>
      <c r="L464" s="795"/>
      <c r="M464" s="795"/>
      <c r="N464" s="795"/>
      <c r="O464" s="795"/>
      <c r="P464" s="795"/>
      <c r="Q464" s="795"/>
      <c r="R464" s="795"/>
      <c r="S464" s="795"/>
      <c r="T464" s="795"/>
      <c r="U464" s="795"/>
      <c r="V464" s="795"/>
      <c r="W464" s="795"/>
      <c r="X464" s="795"/>
      <c r="Y464" s="795"/>
      <c r="Z464" s="795"/>
      <c r="AA464" s="795"/>
      <c r="AB464" s="795"/>
      <c r="AC464" s="795"/>
      <c r="AD464" s="795"/>
      <c r="AE464" s="795"/>
      <c r="AF464" s="795"/>
      <c r="AG464" s="795"/>
      <c r="AH464" s="795"/>
      <c r="AI464" s="795"/>
      <c r="AJ464" s="464"/>
      <c r="AK464" s="96"/>
      <c r="AL464" s="104"/>
      <c r="BT464" s="138"/>
      <c r="BU464" s="138"/>
      <c r="BV464" s="138"/>
    </row>
    <row r="465" spans="1:74" s="97" customFormat="1" hidden="1">
      <c r="A465" s="431"/>
      <c r="B465" s="96"/>
      <c r="C465" s="459"/>
      <c r="D465" s="459"/>
      <c r="E465" s="459"/>
      <c r="F465" s="459"/>
      <c r="G465" s="459"/>
      <c r="H465" s="459"/>
      <c r="I465" s="459"/>
      <c r="J465" s="459"/>
      <c r="K465" s="459"/>
      <c r="L465" s="459"/>
      <c r="M465" s="459"/>
      <c r="N465" s="459"/>
      <c r="O465" s="459"/>
      <c r="P465" s="459"/>
      <c r="Q465" s="459"/>
      <c r="R465" s="459"/>
      <c r="S465" s="459"/>
      <c r="T465" s="459"/>
      <c r="U465" s="459"/>
      <c r="V465" s="459"/>
      <c r="W465" s="459"/>
      <c r="X465" s="459"/>
      <c r="Y465" s="459"/>
      <c r="Z465" s="459"/>
      <c r="AA465" s="459"/>
      <c r="AB465" s="459"/>
      <c r="AC465" s="459"/>
      <c r="AD465" s="459"/>
      <c r="AE465" s="459"/>
      <c r="AF465" s="459"/>
      <c r="AG465" s="459"/>
      <c r="AH465" s="459"/>
      <c r="AI465" s="459"/>
      <c r="AJ465" s="460"/>
      <c r="AK465" s="96"/>
      <c r="AL465" s="104"/>
      <c r="BT465" s="138"/>
      <c r="BU465" s="138"/>
      <c r="BV465" s="138"/>
    </row>
    <row r="466" spans="1:74" s="97" customFormat="1" hidden="1">
      <c r="A466" s="431"/>
      <c r="B466" s="96"/>
      <c r="C466" s="1109" t="s">
        <v>343</v>
      </c>
      <c r="D466" s="1109"/>
      <c r="E466" s="1109"/>
      <c r="F466" s="1109"/>
      <c r="G466" s="1109"/>
      <c r="H466" s="1109"/>
      <c r="I466" s="1109"/>
      <c r="J466" s="1109"/>
      <c r="K466" s="1109"/>
      <c r="L466" s="1109"/>
      <c r="M466" s="459"/>
      <c r="N466" s="459"/>
      <c r="O466" s="459"/>
      <c r="P466" s="459"/>
      <c r="Q466" s="459"/>
      <c r="R466" s="459"/>
      <c r="S466" s="459"/>
      <c r="T466" s="459"/>
      <c r="U466" s="459"/>
      <c r="V466" s="459"/>
      <c r="W466" s="459"/>
      <c r="X466" s="459"/>
      <c r="Y466" s="459"/>
      <c r="Z466" s="459"/>
      <c r="AA466" s="459"/>
      <c r="AB466" s="459"/>
      <c r="AC466" s="459"/>
      <c r="AD466" s="459"/>
      <c r="AE466" s="459"/>
      <c r="AF466" s="459"/>
      <c r="AG466" s="459"/>
      <c r="AH466" s="459"/>
      <c r="AI466" s="459"/>
      <c r="AJ466" s="460"/>
      <c r="AK466" s="96"/>
      <c r="AL466" s="104"/>
      <c r="BT466" s="138"/>
      <c r="BU466" s="138"/>
      <c r="BV466" s="138"/>
    </row>
    <row r="467" spans="1:74" s="97" customFormat="1" hidden="1">
      <c r="A467" s="431"/>
      <c r="B467" s="96"/>
      <c r="C467" s="795" t="s">
        <v>767</v>
      </c>
      <c r="D467" s="795"/>
      <c r="E467" s="795"/>
      <c r="F467" s="795"/>
      <c r="G467" s="795"/>
      <c r="H467" s="795"/>
      <c r="I467" s="795"/>
      <c r="J467" s="795"/>
      <c r="K467" s="795"/>
      <c r="L467" s="795"/>
      <c r="M467" s="795"/>
      <c r="N467" s="795"/>
      <c r="O467" s="795"/>
      <c r="P467" s="795"/>
      <c r="Q467" s="795"/>
      <c r="R467" s="795"/>
      <c r="S467" s="795"/>
      <c r="T467" s="795"/>
      <c r="U467" s="795"/>
      <c r="V467" s="795"/>
      <c r="W467" s="795"/>
      <c r="X467" s="795"/>
      <c r="Y467" s="795"/>
      <c r="Z467" s="795"/>
      <c r="AA467" s="795"/>
      <c r="AB467" s="795"/>
      <c r="AC467" s="795"/>
      <c r="AD467" s="795"/>
      <c r="AE467" s="795"/>
      <c r="AF467" s="795"/>
      <c r="AG467" s="795"/>
      <c r="AH467" s="795"/>
      <c r="AI467" s="795"/>
      <c r="AJ467" s="464"/>
      <c r="AK467" s="96"/>
      <c r="AL467" s="104"/>
      <c r="BS467" s="382">
        <v>1912649697</v>
      </c>
      <c r="BT467" s="138"/>
      <c r="BU467" s="138"/>
      <c r="BV467" s="138"/>
    </row>
    <row r="468" spans="1:74" s="97" customFormat="1" hidden="1">
      <c r="A468" s="431"/>
      <c r="B468" s="96"/>
      <c r="C468" s="459"/>
      <c r="D468" s="459"/>
      <c r="E468" s="459"/>
      <c r="F468" s="459"/>
      <c r="G468" s="459"/>
      <c r="H468" s="459"/>
      <c r="I468" s="459"/>
      <c r="J468" s="459"/>
      <c r="K468" s="459"/>
      <c r="L468" s="459"/>
      <c r="M468" s="459"/>
      <c r="N468" s="459"/>
      <c r="O468" s="459"/>
      <c r="P468" s="459"/>
      <c r="Q468" s="459"/>
      <c r="R468" s="459"/>
      <c r="S468" s="459"/>
      <c r="T468" s="459"/>
      <c r="U468" s="459"/>
      <c r="V468" s="459"/>
      <c r="W468" s="459"/>
      <c r="X468" s="459"/>
      <c r="Y468" s="459"/>
      <c r="Z468" s="459"/>
      <c r="AA468" s="459"/>
      <c r="AB468" s="459"/>
      <c r="AC468" s="459"/>
      <c r="AD468" s="459"/>
      <c r="AE468" s="459"/>
      <c r="AF468" s="459"/>
      <c r="AG468" s="459"/>
      <c r="AH468" s="459"/>
      <c r="AI468" s="459"/>
      <c r="AJ468" s="460"/>
      <c r="AK468" s="96"/>
      <c r="AL468" s="104"/>
      <c r="BT468" s="138"/>
      <c r="BU468" s="138"/>
      <c r="BV468" s="138"/>
    </row>
    <row r="469" spans="1:74" s="97" customFormat="1" hidden="1">
      <c r="A469" s="431"/>
      <c r="B469" s="96" t="s">
        <v>337</v>
      </c>
      <c r="C469" s="794" t="s">
        <v>768</v>
      </c>
      <c r="D469" s="794"/>
      <c r="E469" s="794"/>
      <c r="F469" s="794"/>
      <c r="G469" s="794"/>
      <c r="H469" s="794"/>
      <c r="I469" s="794"/>
      <c r="J469" s="794"/>
      <c r="K469" s="794"/>
      <c r="L469" s="794"/>
      <c r="M469" s="459"/>
      <c r="N469" s="459"/>
      <c r="O469" s="459"/>
      <c r="P469" s="459"/>
      <c r="Q469" s="459"/>
      <c r="R469" s="459"/>
      <c r="S469" s="459"/>
      <c r="T469" s="459"/>
      <c r="U469" s="459"/>
      <c r="V469" s="459"/>
      <c r="W469" s="459"/>
      <c r="X469" s="459"/>
      <c r="Y469" s="459"/>
      <c r="Z469" s="459"/>
      <c r="AA469" s="459"/>
      <c r="AB469" s="459"/>
      <c r="AC469" s="459"/>
      <c r="AD469" s="459"/>
      <c r="AE469" s="459"/>
      <c r="AF469" s="459"/>
      <c r="AG469" s="459"/>
      <c r="AH469" s="459"/>
      <c r="AI469" s="459"/>
      <c r="AJ469" s="460"/>
      <c r="AK469" s="96"/>
      <c r="AL469" s="104"/>
      <c r="BT469" s="138"/>
      <c r="BU469" s="138"/>
      <c r="BV469" s="138"/>
    </row>
    <row r="470" spans="1:74" s="97" customFormat="1" hidden="1">
      <c r="A470" s="431"/>
      <c r="B470" s="96"/>
      <c r="C470" s="795" t="s">
        <v>769</v>
      </c>
      <c r="D470" s="795"/>
      <c r="E470" s="795"/>
      <c r="F470" s="795"/>
      <c r="G470" s="795"/>
      <c r="H470" s="795"/>
      <c r="I470" s="795"/>
      <c r="J470" s="795"/>
      <c r="K470" s="795"/>
      <c r="L470" s="795"/>
      <c r="M470" s="795"/>
      <c r="N470" s="795"/>
      <c r="O470" s="795"/>
      <c r="P470" s="795"/>
      <c r="Q470" s="795"/>
      <c r="R470" s="795"/>
      <c r="S470" s="795"/>
      <c r="T470" s="795"/>
      <c r="U470" s="795"/>
      <c r="V470" s="795"/>
      <c r="W470" s="795"/>
      <c r="X470" s="795"/>
      <c r="Y470" s="795"/>
      <c r="Z470" s="795"/>
      <c r="AA470" s="795"/>
      <c r="AB470" s="795"/>
      <c r="AC470" s="795"/>
      <c r="AD470" s="795"/>
      <c r="AE470" s="795"/>
      <c r="AF470" s="795"/>
      <c r="AG470" s="795"/>
      <c r="AH470" s="795"/>
      <c r="AI470" s="795"/>
      <c r="AJ470" s="464"/>
      <c r="AK470" s="96"/>
      <c r="AL470" s="104"/>
      <c r="BT470" s="138"/>
      <c r="BU470" s="138"/>
      <c r="BV470" s="138"/>
    </row>
    <row r="471" spans="1:74" s="97" customFormat="1" hidden="1">
      <c r="A471" s="431"/>
      <c r="B471" s="96"/>
      <c r="C471" s="459"/>
      <c r="D471" s="439"/>
      <c r="E471" s="459"/>
      <c r="F471" s="459"/>
      <c r="G471" s="459"/>
      <c r="H471" s="459"/>
      <c r="I471" s="459"/>
      <c r="J471" s="459"/>
      <c r="K471" s="459"/>
      <c r="L471" s="459"/>
      <c r="M471" s="459"/>
      <c r="N471" s="459"/>
      <c r="O471" s="459"/>
      <c r="P471" s="459"/>
      <c r="Q471" s="459"/>
      <c r="R471" s="459"/>
      <c r="S471" s="459"/>
      <c r="T471" s="459"/>
      <c r="U471" s="459"/>
      <c r="V471" s="459"/>
      <c r="W471" s="459"/>
      <c r="X471" s="459"/>
      <c r="Y471" s="459"/>
      <c r="Z471" s="459"/>
      <c r="AA471" s="459"/>
      <c r="AB471" s="459"/>
      <c r="AC471" s="459"/>
      <c r="AD471" s="459"/>
      <c r="AE471" s="459"/>
      <c r="AF471" s="459"/>
      <c r="AG471" s="459"/>
      <c r="AH471" s="459"/>
      <c r="AI471" s="459"/>
      <c r="AJ471" s="460"/>
      <c r="AK471" s="96"/>
      <c r="AL471" s="104"/>
      <c r="BT471" s="138"/>
      <c r="BU471" s="138"/>
      <c r="BV471" s="138"/>
    </row>
    <row r="472" spans="1:74" s="97" customFormat="1" hidden="1">
      <c r="A472" s="431"/>
      <c r="B472" s="96" t="s">
        <v>337</v>
      </c>
      <c r="C472" s="794" t="s">
        <v>770</v>
      </c>
      <c r="D472" s="794"/>
      <c r="E472" s="794"/>
      <c r="F472" s="794"/>
      <c r="G472" s="794"/>
      <c r="H472" s="794"/>
      <c r="I472" s="794"/>
      <c r="J472" s="794"/>
      <c r="K472" s="794"/>
      <c r="L472" s="794"/>
      <c r="M472" s="459"/>
      <c r="N472" s="459"/>
      <c r="O472" s="459"/>
      <c r="P472" s="459"/>
      <c r="Q472" s="459"/>
      <c r="R472" s="459"/>
      <c r="S472" s="459"/>
      <c r="T472" s="459"/>
      <c r="U472" s="459"/>
      <c r="V472" s="459"/>
      <c r="W472" s="459"/>
      <c r="X472" s="459"/>
      <c r="Y472" s="459"/>
      <c r="Z472" s="459"/>
      <c r="AA472" s="459"/>
      <c r="AB472" s="459"/>
      <c r="AC472" s="459"/>
      <c r="AD472" s="459"/>
      <c r="AE472" s="459"/>
      <c r="AF472" s="459"/>
      <c r="AG472" s="459"/>
      <c r="AH472" s="459"/>
      <c r="AI472" s="459"/>
      <c r="AJ472" s="460"/>
      <c r="AK472" s="96"/>
      <c r="AL472" s="104"/>
      <c r="BT472" s="138"/>
      <c r="BU472" s="138"/>
      <c r="BV472" s="138"/>
    </row>
    <row r="473" spans="1:74" s="97" customFormat="1" hidden="1">
      <c r="A473" s="431"/>
      <c r="B473" s="96"/>
      <c r="C473" s="795" t="s">
        <v>771</v>
      </c>
      <c r="D473" s="795"/>
      <c r="E473" s="795"/>
      <c r="F473" s="795"/>
      <c r="G473" s="795"/>
      <c r="H473" s="795"/>
      <c r="I473" s="795"/>
      <c r="J473" s="795"/>
      <c r="K473" s="795"/>
      <c r="L473" s="795"/>
      <c r="M473" s="795"/>
      <c r="N473" s="795"/>
      <c r="O473" s="795"/>
      <c r="P473" s="795"/>
      <c r="Q473" s="795"/>
      <c r="R473" s="795"/>
      <c r="S473" s="795"/>
      <c r="T473" s="795"/>
      <c r="U473" s="795"/>
      <c r="V473" s="795"/>
      <c r="W473" s="795"/>
      <c r="X473" s="795"/>
      <c r="Y473" s="795"/>
      <c r="Z473" s="795"/>
      <c r="AA473" s="795"/>
      <c r="AB473" s="795"/>
      <c r="AC473" s="795"/>
      <c r="AD473" s="795"/>
      <c r="AE473" s="795"/>
      <c r="AF473" s="795"/>
      <c r="AG473" s="795"/>
      <c r="AH473" s="795"/>
      <c r="AI473" s="795"/>
      <c r="AJ473" s="464"/>
      <c r="AK473" s="96"/>
      <c r="AL473" s="104"/>
      <c r="BT473" s="138"/>
      <c r="BU473" s="138"/>
      <c r="BV473" s="138"/>
    </row>
    <row r="474" spans="1:74" s="97" customFormat="1" hidden="1">
      <c r="A474" s="431"/>
      <c r="B474" s="96"/>
      <c r="C474" s="459"/>
      <c r="D474" s="439"/>
      <c r="E474" s="459"/>
      <c r="F474" s="459"/>
      <c r="G474" s="459"/>
      <c r="H474" s="459"/>
      <c r="I474" s="459"/>
      <c r="J474" s="459"/>
      <c r="K474" s="459"/>
      <c r="L474" s="459"/>
      <c r="M474" s="459"/>
      <c r="N474" s="459"/>
      <c r="O474" s="459"/>
      <c r="P474" s="459"/>
      <c r="Q474" s="459"/>
      <c r="R474" s="459"/>
      <c r="S474" s="459"/>
      <c r="T474" s="459"/>
      <c r="U474" s="459"/>
      <c r="V474" s="459"/>
      <c r="W474" s="459"/>
      <c r="X474" s="459"/>
      <c r="Y474" s="459"/>
      <c r="Z474" s="459"/>
      <c r="AA474" s="459"/>
      <c r="AB474" s="459"/>
      <c r="AC474" s="459"/>
      <c r="AD474" s="459"/>
      <c r="AE474" s="459"/>
      <c r="AF474" s="459"/>
      <c r="AG474" s="459"/>
      <c r="AH474" s="459"/>
      <c r="AI474" s="459"/>
      <c r="AJ474" s="460"/>
      <c r="AK474" s="96"/>
      <c r="AL474" s="104"/>
      <c r="BT474" s="138"/>
      <c r="BU474" s="138"/>
      <c r="BV474" s="138"/>
    </row>
    <row r="475" spans="1:74" s="97" customFormat="1" hidden="1">
      <c r="A475" s="431"/>
      <c r="B475" s="96"/>
      <c r="C475" s="794" t="s">
        <v>772</v>
      </c>
      <c r="D475" s="794"/>
      <c r="E475" s="794"/>
      <c r="F475" s="794"/>
      <c r="G475" s="794"/>
      <c r="H475" s="794"/>
      <c r="I475" s="794"/>
      <c r="J475" s="794"/>
      <c r="K475" s="794"/>
      <c r="L475" s="794"/>
      <c r="M475" s="459"/>
      <c r="N475" s="459"/>
      <c r="O475" s="459"/>
      <c r="P475" s="459"/>
      <c r="Q475" s="459"/>
      <c r="R475" s="459"/>
      <c r="S475" s="459"/>
      <c r="T475" s="459"/>
      <c r="U475" s="459"/>
      <c r="V475" s="459"/>
      <c r="W475" s="459"/>
      <c r="X475" s="459"/>
      <c r="Y475" s="459"/>
      <c r="Z475" s="459"/>
      <c r="AA475" s="459"/>
      <c r="AB475" s="459"/>
      <c r="AC475" s="459"/>
      <c r="AD475" s="459"/>
      <c r="AE475" s="459"/>
      <c r="AF475" s="459"/>
      <c r="AG475" s="459"/>
      <c r="AH475" s="459"/>
      <c r="AI475" s="459"/>
      <c r="AJ475" s="460"/>
      <c r="AK475" s="96"/>
      <c r="AL475" s="104"/>
      <c r="BT475" s="138"/>
      <c r="BU475" s="138"/>
      <c r="BV475" s="138"/>
    </row>
    <row r="476" spans="1:74" s="97" customFormat="1" hidden="1">
      <c r="A476" s="431"/>
      <c r="B476" s="96"/>
      <c r="C476" s="795" t="s">
        <v>773</v>
      </c>
      <c r="D476" s="795"/>
      <c r="E476" s="795"/>
      <c r="F476" s="795"/>
      <c r="G476" s="795"/>
      <c r="H476" s="795"/>
      <c r="I476" s="795"/>
      <c r="J476" s="795"/>
      <c r="K476" s="795"/>
      <c r="L476" s="795"/>
      <c r="M476" s="795"/>
      <c r="N476" s="795"/>
      <c r="O476" s="795"/>
      <c r="P476" s="795"/>
      <c r="Q476" s="795"/>
      <c r="R476" s="795"/>
      <c r="S476" s="795"/>
      <c r="T476" s="795"/>
      <c r="U476" s="795"/>
      <c r="V476" s="795"/>
      <c r="W476" s="795"/>
      <c r="X476" s="795"/>
      <c r="Y476" s="795"/>
      <c r="Z476" s="795"/>
      <c r="AA476" s="795"/>
      <c r="AB476" s="795"/>
      <c r="AC476" s="795"/>
      <c r="AD476" s="795"/>
      <c r="AE476" s="795"/>
      <c r="AF476" s="795"/>
      <c r="AG476" s="795"/>
      <c r="AH476" s="795"/>
      <c r="AI476" s="795"/>
      <c r="AJ476" s="464"/>
      <c r="AK476" s="96"/>
      <c r="AL476" s="104"/>
      <c r="BT476" s="138"/>
      <c r="BU476" s="138"/>
      <c r="BV476" s="138"/>
    </row>
    <row r="477" spans="1:74" s="97" customFormat="1" hidden="1">
      <c r="A477" s="431"/>
      <c r="B477" s="96"/>
      <c r="C477" s="459"/>
      <c r="D477" s="439"/>
      <c r="E477" s="459"/>
      <c r="F477" s="459"/>
      <c r="G477" s="459"/>
      <c r="H477" s="459"/>
      <c r="I477" s="459"/>
      <c r="J477" s="459"/>
      <c r="K477" s="459"/>
      <c r="L477" s="459"/>
      <c r="M477" s="459"/>
      <c r="N477" s="459"/>
      <c r="O477" s="459"/>
      <c r="P477" s="459"/>
      <c r="Q477" s="459"/>
      <c r="R477" s="459"/>
      <c r="S477" s="459"/>
      <c r="T477" s="459"/>
      <c r="U477" s="459"/>
      <c r="V477" s="459"/>
      <c r="W477" s="459"/>
      <c r="X477" s="459"/>
      <c r="Y477" s="459"/>
      <c r="Z477" s="459"/>
      <c r="AA477" s="459"/>
      <c r="AB477" s="459"/>
      <c r="AC477" s="459"/>
      <c r="AD477" s="459"/>
      <c r="AE477" s="459"/>
      <c r="AF477" s="459"/>
      <c r="AG477" s="459"/>
      <c r="AH477" s="459"/>
      <c r="AI477" s="459"/>
      <c r="AJ477" s="460"/>
      <c r="AK477" s="96"/>
      <c r="AL477" s="104"/>
      <c r="BT477" s="138"/>
      <c r="BU477" s="138"/>
      <c r="BV477" s="138"/>
    </row>
    <row r="478" spans="1:74" s="97" customFormat="1" hidden="1">
      <c r="A478" s="431"/>
      <c r="B478" s="96"/>
      <c r="C478" s="794" t="s">
        <v>774</v>
      </c>
      <c r="D478" s="794"/>
      <c r="E478" s="794"/>
      <c r="F478" s="794"/>
      <c r="G478" s="794"/>
      <c r="H478" s="794"/>
      <c r="I478" s="794"/>
      <c r="J478" s="794"/>
      <c r="K478" s="794"/>
      <c r="L478" s="794"/>
      <c r="M478" s="459"/>
      <c r="N478" s="459"/>
      <c r="O478" s="459"/>
      <c r="P478" s="459"/>
      <c r="Q478" s="459"/>
      <c r="R478" s="459"/>
      <c r="S478" s="459"/>
      <c r="T478" s="459"/>
      <c r="U478" s="459"/>
      <c r="V478" s="459"/>
      <c r="W478" s="459"/>
      <c r="X478" s="459"/>
      <c r="Y478" s="459"/>
      <c r="Z478" s="459"/>
      <c r="AA478" s="459"/>
      <c r="AB478" s="459"/>
      <c r="AC478" s="459"/>
      <c r="AD478" s="459"/>
      <c r="AE478" s="459"/>
      <c r="AF478" s="459"/>
      <c r="AG478" s="459"/>
      <c r="AH478" s="459"/>
      <c r="AI478" s="459"/>
      <c r="AJ478" s="460"/>
      <c r="AK478" s="96"/>
      <c r="AL478" s="104"/>
      <c r="BT478" s="138"/>
      <c r="BU478" s="138"/>
      <c r="BV478" s="138"/>
    </row>
    <row r="479" spans="1:74" s="97" customFormat="1" hidden="1">
      <c r="A479" s="431"/>
      <c r="B479" s="96"/>
      <c r="C479" s="795" t="s">
        <v>775</v>
      </c>
      <c r="D479" s="795"/>
      <c r="E479" s="795"/>
      <c r="F479" s="795"/>
      <c r="G479" s="795"/>
      <c r="H479" s="795"/>
      <c r="I479" s="795"/>
      <c r="J479" s="795"/>
      <c r="K479" s="795"/>
      <c r="L479" s="795"/>
      <c r="M479" s="795"/>
      <c r="N479" s="795"/>
      <c r="O479" s="795"/>
      <c r="P479" s="795"/>
      <c r="Q479" s="795"/>
      <c r="R479" s="795"/>
      <c r="S479" s="795"/>
      <c r="T479" s="795"/>
      <c r="U479" s="795"/>
      <c r="V479" s="795"/>
      <c r="W479" s="795"/>
      <c r="X479" s="795"/>
      <c r="Y479" s="795"/>
      <c r="Z479" s="795"/>
      <c r="AA479" s="795"/>
      <c r="AB479" s="795"/>
      <c r="AC479" s="795"/>
      <c r="AD479" s="795"/>
      <c r="AE479" s="795"/>
      <c r="AF479" s="795"/>
      <c r="AG479" s="795"/>
      <c r="AH479" s="795"/>
      <c r="AI479" s="795"/>
      <c r="AJ479" s="464"/>
      <c r="AK479" s="96"/>
      <c r="AL479" s="104"/>
      <c r="BT479" s="138"/>
      <c r="BU479" s="138"/>
      <c r="BV479" s="138"/>
    </row>
    <row r="480" spans="1:74" s="97" customFormat="1" hidden="1">
      <c r="A480" s="431"/>
      <c r="B480" s="96"/>
      <c r="C480" s="795" t="s">
        <v>776</v>
      </c>
      <c r="D480" s="795"/>
      <c r="E480" s="795"/>
      <c r="F480" s="795"/>
      <c r="G480" s="795"/>
      <c r="H480" s="795"/>
      <c r="I480" s="795"/>
      <c r="J480" s="795"/>
      <c r="K480" s="795"/>
      <c r="L480" s="795"/>
      <c r="M480" s="795"/>
      <c r="N480" s="795"/>
      <c r="O480" s="795"/>
      <c r="P480" s="795"/>
      <c r="Q480" s="795"/>
      <c r="R480" s="795"/>
      <c r="S480" s="795"/>
      <c r="T480" s="795"/>
      <c r="U480" s="795"/>
      <c r="V480" s="795"/>
      <c r="W480" s="795"/>
      <c r="X480" s="795"/>
      <c r="Y480" s="795"/>
      <c r="Z480" s="795"/>
      <c r="AA480" s="795"/>
      <c r="AB480" s="795"/>
      <c r="AC480" s="795"/>
      <c r="AD480" s="795"/>
      <c r="AE480" s="795"/>
      <c r="AF480" s="795"/>
      <c r="AG480" s="795"/>
      <c r="AH480" s="795"/>
      <c r="AI480" s="795"/>
      <c r="AJ480" s="464"/>
      <c r="AK480" s="96"/>
      <c r="AL480" s="104"/>
      <c r="BT480" s="138"/>
      <c r="BU480" s="138"/>
      <c r="BV480" s="138"/>
    </row>
    <row r="481" spans="1:92" s="97" customFormat="1" hidden="1">
      <c r="A481" s="431"/>
      <c r="B481" s="96"/>
      <c r="C481" s="459"/>
      <c r="D481" s="439"/>
      <c r="E481" s="459"/>
      <c r="F481" s="459"/>
      <c r="G481" s="459"/>
      <c r="H481" s="459"/>
      <c r="I481" s="459"/>
      <c r="J481" s="459"/>
      <c r="K481" s="459"/>
      <c r="L481" s="459"/>
      <c r="M481" s="459"/>
      <c r="N481" s="459"/>
      <c r="O481" s="459"/>
      <c r="P481" s="459"/>
      <c r="Q481" s="459"/>
      <c r="R481" s="459"/>
      <c r="S481" s="459"/>
      <c r="T481" s="459"/>
      <c r="U481" s="459"/>
      <c r="V481" s="459"/>
      <c r="W481" s="459"/>
      <c r="X481" s="459"/>
      <c r="Y481" s="459"/>
      <c r="Z481" s="459"/>
      <c r="AA481" s="459"/>
      <c r="AB481" s="459"/>
      <c r="AC481" s="459"/>
      <c r="AD481" s="459"/>
      <c r="AE481" s="459"/>
      <c r="AF481" s="459"/>
      <c r="AG481" s="459"/>
      <c r="AH481" s="459"/>
      <c r="AI481" s="459"/>
      <c r="AJ481" s="460"/>
      <c r="AK481" s="96"/>
      <c r="AL481" s="104"/>
      <c r="BT481" s="138"/>
      <c r="BU481" s="138"/>
      <c r="BV481" s="138"/>
    </row>
    <row r="482" spans="1:92" s="97" customFormat="1" hidden="1">
      <c r="A482" s="431"/>
      <c r="B482" s="96"/>
      <c r="C482" s="794" t="s">
        <v>777</v>
      </c>
      <c r="D482" s="794"/>
      <c r="E482" s="794"/>
      <c r="F482" s="794"/>
      <c r="G482" s="794"/>
      <c r="H482" s="794"/>
      <c r="I482" s="794"/>
      <c r="J482" s="794"/>
      <c r="K482" s="794"/>
      <c r="L482" s="794"/>
      <c r="M482" s="459"/>
      <c r="N482" s="459"/>
      <c r="O482" s="459"/>
      <c r="P482" s="459"/>
      <c r="Q482" s="459"/>
      <c r="R482" s="459"/>
      <c r="S482" s="459"/>
      <c r="T482" s="459"/>
      <c r="U482" s="459"/>
      <c r="V482" s="459"/>
      <c r="W482" s="459"/>
      <c r="X482" s="459"/>
      <c r="Y482" s="459"/>
      <c r="Z482" s="459"/>
      <c r="AA482" s="459"/>
      <c r="AB482" s="459"/>
      <c r="AC482" s="459"/>
      <c r="AD482" s="459"/>
      <c r="AE482" s="459"/>
      <c r="AF482" s="459"/>
      <c r="AG482" s="459"/>
      <c r="AH482" s="459"/>
      <c r="AI482" s="459"/>
      <c r="AJ482" s="460"/>
      <c r="AK482" s="96"/>
      <c r="AL482" s="104"/>
      <c r="BT482" s="138"/>
      <c r="BU482" s="138"/>
      <c r="BV482" s="138"/>
    </row>
    <row r="483" spans="1:92" s="97" customFormat="1" hidden="1">
      <c r="A483" s="431"/>
      <c r="B483" s="96"/>
      <c r="C483" s="795" t="s">
        <v>778</v>
      </c>
      <c r="D483" s="795"/>
      <c r="E483" s="795"/>
      <c r="F483" s="795"/>
      <c r="G483" s="795"/>
      <c r="H483" s="795"/>
      <c r="I483" s="795"/>
      <c r="J483" s="795"/>
      <c r="K483" s="795"/>
      <c r="L483" s="795"/>
      <c r="M483" s="795"/>
      <c r="N483" s="795"/>
      <c r="O483" s="795"/>
      <c r="P483" s="795"/>
      <c r="Q483" s="795"/>
      <c r="R483" s="795"/>
      <c r="S483" s="795"/>
      <c r="T483" s="795"/>
      <c r="U483" s="795"/>
      <c r="V483" s="795"/>
      <c r="W483" s="795"/>
      <c r="X483" s="795"/>
      <c r="Y483" s="795"/>
      <c r="Z483" s="795"/>
      <c r="AA483" s="795"/>
      <c r="AB483" s="795"/>
      <c r="AC483" s="795"/>
      <c r="AD483" s="795"/>
      <c r="AE483" s="795"/>
      <c r="AF483" s="795"/>
      <c r="AG483" s="795"/>
      <c r="AH483" s="795"/>
      <c r="AI483" s="795"/>
      <c r="AJ483" s="464"/>
      <c r="AK483" s="96"/>
      <c r="AL483" s="104"/>
      <c r="BT483" s="138"/>
      <c r="BU483" s="138"/>
      <c r="BV483" s="138"/>
    </row>
    <row r="484" spans="1:92" s="97" customFormat="1" hidden="1">
      <c r="A484" s="431"/>
      <c r="B484" s="96"/>
      <c r="C484" s="795" t="s">
        <v>779</v>
      </c>
      <c r="D484" s="795"/>
      <c r="E484" s="795"/>
      <c r="F484" s="795"/>
      <c r="G484" s="795"/>
      <c r="H484" s="795"/>
      <c r="I484" s="795"/>
      <c r="J484" s="795"/>
      <c r="K484" s="795"/>
      <c r="L484" s="795"/>
      <c r="M484" s="795"/>
      <c r="N484" s="795"/>
      <c r="O484" s="795"/>
      <c r="P484" s="795"/>
      <c r="Q484" s="795"/>
      <c r="R484" s="795"/>
      <c r="S484" s="795"/>
      <c r="T484" s="795"/>
      <c r="U484" s="795"/>
      <c r="V484" s="795"/>
      <c r="W484" s="795"/>
      <c r="X484" s="795"/>
      <c r="Y484" s="795"/>
      <c r="Z484" s="795"/>
      <c r="AA484" s="795"/>
      <c r="AB484" s="795"/>
      <c r="AC484" s="795"/>
      <c r="AD484" s="795"/>
      <c r="AE484" s="795"/>
      <c r="AF484" s="795"/>
      <c r="AG484" s="795"/>
      <c r="AH484" s="795"/>
      <c r="AI484" s="795"/>
      <c r="AJ484" s="464"/>
      <c r="AK484" s="96"/>
      <c r="AL484" s="104"/>
      <c r="BT484" s="138"/>
      <c r="BU484" s="138"/>
      <c r="BV484" s="138"/>
    </row>
    <row r="485" spans="1:92" hidden="1">
      <c r="BS485" s="141"/>
      <c r="BT485" s="123"/>
    </row>
    <row r="486" spans="1:92" hidden="1">
      <c r="A486" s="103">
        <v>3</v>
      </c>
      <c r="B486" s="96" t="s">
        <v>780</v>
      </c>
      <c r="W486" s="110"/>
      <c r="X486" s="110"/>
      <c r="Y486" s="110"/>
      <c r="Z486" s="110"/>
      <c r="AA486" s="110"/>
      <c r="AB486" s="110"/>
      <c r="AD486" s="110"/>
      <c r="AE486" s="110"/>
      <c r="AF486" s="110"/>
      <c r="AG486" s="110"/>
      <c r="AH486" s="110"/>
      <c r="AI486" s="110"/>
    </row>
    <row r="487" spans="1:92" hidden="1">
      <c r="B487" s="947" t="s">
        <v>781</v>
      </c>
      <c r="C487" s="926"/>
      <c r="D487" s="926"/>
      <c r="E487" s="926"/>
      <c r="F487" s="926"/>
      <c r="G487" s="926"/>
      <c r="H487" s="926"/>
      <c r="I487" s="926"/>
      <c r="J487" s="926"/>
      <c r="K487" s="926"/>
      <c r="L487" s="926"/>
      <c r="M487" s="926"/>
      <c r="N487" s="926"/>
      <c r="O487" s="926"/>
      <c r="P487" s="926"/>
      <c r="Q487" s="926"/>
      <c r="R487" s="926"/>
      <c r="S487" s="926"/>
      <c r="T487" s="926"/>
      <c r="U487" s="926"/>
      <c r="V487" s="926"/>
      <c r="W487" s="926"/>
      <c r="X487" s="926"/>
      <c r="Y487" s="926"/>
      <c r="Z487" s="926"/>
      <c r="AA487" s="926"/>
      <c r="AB487" s="926"/>
      <c r="AC487" s="926"/>
      <c r="AD487" s="926"/>
      <c r="AE487" s="926"/>
      <c r="AF487" s="926"/>
      <c r="AG487" s="926"/>
      <c r="AH487" s="926"/>
      <c r="AI487" s="926"/>
    </row>
    <row r="488" spans="1:92" hidden="1">
      <c r="W488" s="110"/>
      <c r="X488" s="110"/>
      <c r="Y488" s="110"/>
      <c r="Z488" s="110"/>
      <c r="AA488" s="110"/>
      <c r="AB488" s="110"/>
      <c r="AD488" s="110"/>
      <c r="AE488" s="110"/>
      <c r="AF488" s="110"/>
      <c r="AG488" s="110"/>
      <c r="AH488" s="110"/>
      <c r="AI488" s="110"/>
    </row>
    <row r="489" spans="1:92" s="97" customFormat="1" ht="14.25" hidden="1">
      <c r="A489" s="96">
        <v>4</v>
      </c>
      <c r="B489" s="96"/>
      <c r="C489" s="97" t="s">
        <v>782</v>
      </c>
      <c r="AJ489" s="134"/>
      <c r="BV489" s="139"/>
      <c r="BW489" s="139"/>
      <c r="BX489" s="139"/>
      <c r="BY489" s="139"/>
      <c r="BZ489" s="139"/>
      <c r="CA489" s="139"/>
      <c r="CB489" s="139"/>
      <c r="CC489" s="139"/>
      <c r="CD489" s="139"/>
      <c r="CE489" s="139"/>
      <c r="CF489" s="139"/>
      <c r="CG489" s="139"/>
      <c r="CH489" s="139"/>
      <c r="CI489" s="139"/>
      <c r="CJ489" s="139"/>
      <c r="CK489" s="139"/>
      <c r="CL489" s="139"/>
      <c r="CM489" s="139"/>
      <c r="CN489" s="139"/>
    </row>
    <row r="490" spans="1:92" hidden="1">
      <c r="A490" s="106"/>
      <c r="C490" s="466" t="s">
        <v>783</v>
      </c>
      <c r="AK490" s="96"/>
      <c r="BS490" s="98"/>
      <c r="BV490" s="101"/>
      <c r="BW490" s="98"/>
      <c r="BX490" s="98"/>
      <c r="BY490" s="98"/>
      <c r="BZ490" s="98"/>
      <c r="CA490" s="98"/>
      <c r="CB490" s="98"/>
      <c r="CC490" s="98"/>
      <c r="CD490" s="98"/>
      <c r="CE490" s="98"/>
      <c r="CF490" s="98"/>
      <c r="CG490" s="98"/>
      <c r="CH490" s="98"/>
      <c r="CI490" s="98"/>
      <c r="CJ490" s="98"/>
      <c r="CK490" s="98"/>
      <c r="CL490" s="98"/>
      <c r="CM490" s="98"/>
      <c r="CN490" s="98"/>
    </row>
    <row r="491" spans="1:92" hidden="1">
      <c r="A491" s="106"/>
      <c r="C491" s="466"/>
      <c r="AK491" s="96"/>
      <c r="BS491" s="98"/>
      <c r="BV491" s="101"/>
      <c r="BW491" s="98"/>
      <c r="BX491" s="98"/>
      <c r="BY491" s="98"/>
      <c r="BZ491" s="98"/>
      <c r="CA491" s="98"/>
      <c r="CB491" s="98"/>
      <c r="CC491" s="98"/>
      <c r="CD491" s="98"/>
      <c r="CE491" s="98"/>
      <c r="CF491" s="98"/>
      <c r="CG491" s="98"/>
      <c r="CH491" s="98"/>
      <c r="CI491" s="98"/>
      <c r="CJ491" s="98"/>
      <c r="CK491" s="98"/>
      <c r="CL491" s="98"/>
      <c r="CM491" s="98"/>
      <c r="CN491" s="98"/>
    </row>
    <row r="492" spans="1:92" hidden="1">
      <c r="A492" s="96"/>
      <c r="C492" s="1110" t="s">
        <v>784</v>
      </c>
      <c r="D492" s="1110"/>
      <c r="E492" s="1110"/>
      <c r="F492" s="1110"/>
      <c r="G492" s="1110"/>
      <c r="H492" s="1110"/>
      <c r="I492" s="1110"/>
      <c r="J492" s="1110"/>
      <c r="K492" s="467"/>
      <c r="L492" s="922" t="s">
        <v>374</v>
      </c>
      <c r="M492" s="922"/>
      <c r="N492" s="922"/>
      <c r="O492" s="922"/>
      <c r="P492" s="922"/>
      <c r="Q492" s="922"/>
      <c r="R492" s="922"/>
      <c r="S492" s="922" t="s">
        <v>785</v>
      </c>
      <c r="T492" s="922"/>
      <c r="U492" s="922"/>
      <c r="V492" s="922"/>
      <c r="W492" s="922"/>
      <c r="X492" s="922"/>
      <c r="Y492" s="922"/>
      <c r="Z492" s="922"/>
      <c r="AA492" s="922"/>
      <c r="AB492" s="1111" t="s">
        <v>786</v>
      </c>
      <c r="AC492" s="1111"/>
      <c r="AD492" s="1111"/>
      <c r="AE492" s="1111"/>
      <c r="AF492" s="1111"/>
      <c r="AG492" s="1111"/>
      <c r="AH492" s="1111"/>
      <c r="AI492" s="1111"/>
      <c r="AJ492" s="468"/>
      <c r="AK492" s="96"/>
      <c r="BS492" s="98"/>
      <c r="BV492" s="362"/>
      <c r="BW492" s="98"/>
      <c r="BX492" s="98"/>
      <c r="BY492" s="98"/>
      <c r="BZ492" s="98"/>
      <c r="CA492" s="98"/>
      <c r="CB492" s="98"/>
      <c r="CC492" s="98"/>
      <c r="CD492" s="98"/>
      <c r="CE492" s="98"/>
      <c r="CF492" s="98"/>
      <c r="CG492" s="98"/>
      <c r="CH492" s="98"/>
      <c r="CI492" s="98"/>
      <c r="CJ492" s="98"/>
      <c r="CK492" s="98"/>
      <c r="CL492" s="98"/>
      <c r="CM492" s="98"/>
      <c r="CN492" s="98"/>
    </row>
    <row r="493" spans="1:92" hidden="1">
      <c r="A493" s="96"/>
      <c r="C493" s="469"/>
      <c r="D493" s="470"/>
      <c r="E493" s="470"/>
      <c r="F493" s="470"/>
      <c r="G493" s="470"/>
      <c r="H493" s="470"/>
      <c r="I493" s="470"/>
      <c r="J493" s="470"/>
      <c r="K493" s="467"/>
      <c r="L493" s="471"/>
      <c r="M493" s="470"/>
      <c r="N493" s="470"/>
      <c r="O493" s="470"/>
      <c r="P493" s="470"/>
      <c r="Q493" s="470"/>
      <c r="R493" s="470"/>
      <c r="S493" s="471"/>
      <c r="T493" s="470"/>
      <c r="U493" s="470"/>
      <c r="V493" s="470"/>
      <c r="W493" s="470"/>
      <c r="X493" s="470"/>
      <c r="Y493" s="470"/>
      <c r="Z493" s="470"/>
      <c r="AA493" s="470"/>
      <c r="AB493" s="472"/>
      <c r="AC493" s="1112" t="s">
        <v>341</v>
      </c>
      <c r="AD493" s="1112"/>
      <c r="AE493" s="1112"/>
      <c r="AF493" s="1112"/>
      <c r="AG493" s="1112"/>
      <c r="AH493" s="1112"/>
      <c r="AI493" s="1112"/>
      <c r="AJ493" s="473"/>
      <c r="AK493" s="96"/>
      <c r="BS493" s="98"/>
      <c r="BV493" s="254"/>
      <c r="BW493" s="98"/>
      <c r="BX493" s="98"/>
      <c r="BY493" s="98"/>
      <c r="BZ493" s="98"/>
      <c r="CA493" s="98"/>
      <c r="CB493" s="98"/>
      <c r="CC493" s="98"/>
      <c r="CD493" s="98"/>
      <c r="CE493" s="98"/>
      <c r="CF493" s="98"/>
      <c r="CG493" s="98"/>
      <c r="CH493" s="98"/>
      <c r="CI493" s="98"/>
      <c r="CJ493" s="98"/>
      <c r="CK493" s="98"/>
      <c r="CL493" s="98"/>
      <c r="CM493" s="98"/>
      <c r="CN493" s="98"/>
    </row>
    <row r="494" spans="1:92" hidden="1">
      <c r="A494" s="96"/>
      <c r="C494" s="97" t="s">
        <v>673</v>
      </c>
      <c r="D494" s="467"/>
      <c r="E494" s="467"/>
      <c r="F494" s="467"/>
      <c r="G494" s="467"/>
      <c r="H494" s="467"/>
      <c r="I494" s="467"/>
      <c r="J494" s="467"/>
      <c r="K494" s="467"/>
      <c r="L494" s="1113"/>
      <c r="M494" s="1113"/>
      <c r="N494" s="1113"/>
      <c r="O494" s="1113"/>
      <c r="P494" s="1113"/>
      <c r="Q494" s="1113"/>
      <c r="R494" s="1113"/>
      <c r="S494" s="1114"/>
      <c r="T494" s="1115"/>
      <c r="U494" s="1115"/>
      <c r="V494" s="1115"/>
      <c r="W494" s="1115"/>
      <c r="X494" s="1115"/>
      <c r="Y494" s="1115"/>
      <c r="Z494" s="1115"/>
      <c r="AA494" s="1115"/>
      <c r="AB494" s="1111"/>
      <c r="AC494" s="1111"/>
      <c r="AD494" s="1111"/>
      <c r="AE494" s="1111"/>
      <c r="AF494" s="1111"/>
      <c r="AG494" s="1111"/>
      <c r="AH494" s="1111"/>
      <c r="AI494" s="1111"/>
      <c r="AJ494" s="473"/>
      <c r="AK494" s="96"/>
      <c r="BS494" s="98"/>
      <c r="BV494" s="254"/>
      <c r="BW494" s="98"/>
      <c r="BX494" s="98"/>
      <c r="BY494" s="98"/>
      <c r="BZ494" s="98"/>
      <c r="CA494" s="98"/>
      <c r="CB494" s="98"/>
      <c r="CC494" s="98"/>
      <c r="CD494" s="98"/>
      <c r="CE494" s="98"/>
      <c r="CF494" s="98"/>
      <c r="CG494" s="98"/>
      <c r="CH494" s="98"/>
      <c r="CI494" s="98"/>
      <c r="CJ494" s="98"/>
      <c r="CK494" s="98"/>
      <c r="CL494" s="98"/>
      <c r="CM494" s="98"/>
      <c r="CN494" s="98"/>
    </row>
    <row r="495" spans="1:92" ht="30" hidden="1">
      <c r="A495" s="96"/>
      <c r="C495" s="947" t="s">
        <v>787</v>
      </c>
      <c r="D495" s="947"/>
      <c r="E495" s="947"/>
      <c r="F495" s="947"/>
      <c r="G495" s="947"/>
      <c r="H495" s="947"/>
      <c r="I495" s="947"/>
      <c r="J495" s="947"/>
      <c r="K495" s="947"/>
      <c r="L495" s="1116" t="s">
        <v>788</v>
      </c>
      <c r="M495" s="1116"/>
      <c r="N495" s="1116"/>
      <c r="O495" s="1116"/>
      <c r="P495" s="1116"/>
      <c r="Q495" s="1116"/>
      <c r="R495" s="1116"/>
      <c r="S495" s="947" t="s">
        <v>789</v>
      </c>
      <c r="T495" s="947"/>
      <c r="U495" s="947"/>
      <c r="V495" s="947"/>
      <c r="W495" s="947"/>
      <c r="X495" s="947"/>
      <c r="Y495" s="947"/>
      <c r="Z495" s="947"/>
      <c r="AA495" s="947"/>
      <c r="AB495" s="1117">
        <v>830000000</v>
      </c>
      <c r="AC495" s="1117"/>
      <c r="AD495" s="1117"/>
      <c r="AE495" s="1117"/>
      <c r="AF495" s="1117"/>
      <c r="AG495" s="1117"/>
      <c r="AH495" s="1117"/>
      <c r="AI495" s="1117"/>
      <c r="AJ495" s="474" t="s">
        <v>790</v>
      </c>
      <c r="AK495" s="96"/>
      <c r="BR495" s="98">
        <v>807272728</v>
      </c>
      <c r="BS495" s="475">
        <v>-22727272</v>
      </c>
      <c r="BV495" s="254"/>
      <c r="BW495" s="98"/>
      <c r="BX495" s="98"/>
      <c r="BY495" s="98"/>
      <c r="BZ495" s="98"/>
      <c r="CA495" s="98"/>
      <c r="CB495" s="98"/>
      <c r="CC495" s="98"/>
      <c r="CD495" s="98"/>
      <c r="CE495" s="98"/>
      <c r="CF495" s="98"/>
      <c r="CG495" s="98"/>
      <c r="CH495" s="98"/>
      <c r="CI495" s="98"/>
      <c r="CJ495" s="98"/>
      <c r="CK495" s="98"/>
      <c r="CL495" s="98"/>
      <c r="CM495" s="98"/>
      <c r="CN495" s="98"/>
    </row>
    <row r="496" spans="1:92" hidden="1">
      <c r="A496" s="96"/>
      <c r="C496" s="310"/>
      <c r="D496" s="310"/>
      <c r="E496" s="310"/>
      <c r="F496" s="310"/>
      <c r="G496" s="310"/>
      <c r="H496" s="310"/>
      <c r="I496" s="310"/>
      <c r="J496" s="310"/>
      <c r="K496" s="310"/>
      <c r="L496" s="476"/>
      <c r="M496" s="476"/>
      <c r="N496" s="476"/>
      <c r="O496" s="476"/>
      <c r="P496" s="476"/>
      <c r="Q496" s="476"/>
      <c r="R496" s="476"/>
      <c r="S496" s="477"/>
      <c r="T496" s="477"/>
      <c r="U496" s="477"/>
      <c r="V496" s="477"/>
      <c r="W496" s="477"/>
      <c r="X496" s="477"/>
      <c r="Y496" s="477"/>
      <c r="Z496" s="477"/>
      <c r="AA496" s="477"/>
      <c r="AB496" s="478"/>
      <c r="AC496" s="478"/>
      <c r="AD496" s="478"/>
      <c r="AE496" s="478"/>
      <c r="AF496" s="478"/>
      <c r="AG496" s="478"/>
      <c r="AH496" s="478"/>
      <c r="AI496" s="478"/>
      <c r="AJ496" s="479"/>
      <c r="AK496" s="96"/>
      <c r="BS496" s="98"/>
      <c r="BV496" s="254"/>
      <c r="BW496" s="98"/>
      <c r="BX496" s="98"/>
      <c r="BY496" s="98"/>
      <c r="BZ496" s="98"/>
      <c r="CA496" s="98"/>
      <c r="CB496" s="98"/>
      <c r="CC496" s="98"/>
      <c r="CD496" s="98"/>
      <c r="CE496" s="98"/>
      <c r="CF496" s="98"/>
      <c r="CG496" s="98"/>
      <c r="CH496" s="98"/>
      <c r="CI496" s="98"/>
      <c r="CJ496" s="98"/>
      <c r="CK496" s="98"/>
      <c r="CL496" s="98"/>
      <c r="CM496" s="98"/>
      <c r="CN496" s="98"/>
    </row>
    <row r="497" spans="1:92" hidden="1">
      <c r="A497" s="96"/>
      <c r="C497" s="480" t="s">
        <v>791</v>
      </c>
      <c r="D497" s="481"/>
      <c r="E497" s="481"/>
      <c r="F497" s="481"/>
      <c r="G497" s="481"/>
      <c r="H497" s="481"/>
      <c r="I497" s="481"/>
      <c r="J497" s="481"/>
      <c r="K497" s="481"/>
      <c r="L497" s="481"/>
      <c r="M497" s="481"/>
      <c r="N497" s="481"/>
      <c r="O497" s="481"/>
      <c r="P497" s="481"/>
      <c r="Q497" s="481"/>
      <c r="R497" s="481"/>
      <c r="S497" s="481"/>
      <c r="T497" s="482"/>
      <c r="U497" s="482"/>
      <c r="V497" s="482"/>
      <c r="W497" s="482"/>
      <c r="X497" s="482"/>
      <c r="Y497" s="482"/>
      <c r="Z497" s="482"/>
      <c r="AA497" s="482"/>
      <c r="AB497" s="482"/>
      <c r="AC497" s="482"/>
      <c r="AD497" s="483"/>
      <c r="AE497" s="482"/>
      <c r="AF497" s="482"/>
      <c r="AG497" s="482"/>
      <c r="AH497" s="482"/>
      <c r="AI497" s="482"/>
      <c r="AJ497" s="484"/>
      <c r="AK497" s="96"/>
      <c r="BS497" s="98"/>
      <c r="BV497" s="254"/>
      <c r="BW497" s="98"/>
      <c r="BX497" s="98"/>
      <c r="BY497" s="98"/>
      <c r="BZ497" s="98"/>
      <c r="CA497" s="98"/>
      <c r="CB497" s="98"/>
      <c r="CC497" s="98"/>
      <c r="CD497" s="98"/>
      <c r="CE497" s="98"/>
      <c r="CF497" s="98"/>
      <c r="CG497" s="98"/>
      <c r="CH497" s="98"/>
      <c r="CI497" s="98"/>
      <c r="CJ497" s="98"/>
      <c r="CK497" s="98"/>
      <c r="CL497" s="98"/>
      <c r="CM497" s="98"/>
      <c r="CN497" s="98"/>
    </row>
    <row r="498" spans="1:92" hidden="1">
      <c r="A498" s="96"/>
      <c r="C498" s="480"/>
      <c r="D498" s="481"/>
      <c r="E498" s="481"/>
      <c r="F498" s="481"/>
      <c r="G498" s="481"/>
      <c r="H498" s="481"/>
      <c r="I498" s="481"/>
      <c r="J498" s="481"/>
      <c r="K498" s="481"/>
      <c r="L498" s="481"/>
      <c r="M498" s="481"/>
      <c r="N498" s="481"/>
      <c r="O498" s="481"/>
      <c r="P498" s="481"/>
      <c r="Q498" s="481"/>
      <c r="R498" s="481"/>
      <c r="S498" s="481"/>
      <c r="T498" s="482"/>
      <c r="U498" s="482"/>
      <c r="V498" s="482"/>
      <c r="W498" s="482"/>
      <c r="X498" s="482"/>
      <c r="Y498" s="482"/>
      <c r="Z498" s="482"/>
      <c r="AA498" s="482"/>
      <c r="AB498" s="482"/>
      <c r="AC498" s="482"/>
      <c r="AD498" s="483"/>
      <c r="AE498" s="482"/>
      <c r="AF498" s="482"/>
      <c r="AG498" s="482"/>
      <c r="AH498" s="482"/>
      <c r="AI498" s="482"/>
      <c r="AJ498" s="484"/>
      <c r="AK498" s="96"/>
      <c r="BS498" s="98"/>
      <c r="BV498" s="254"/>
      <c r="BW498" s="98"/>
      <c r="BX498" s="98"/>
      <c r="BY498" s="98"/>
      <c r="BZ498" s="98"/>
      <c r="CA498" s="98"/>
      <c r="CB498" s="98"/>
      <c r="CC498" s="98"/>
      <c r="CD498" s="98"/>
      <c r="CE498" s="98"/>
      <c r="CF498" s="98"/>
      <c r="CG498" s="98"/>
      <c r="CH498" s="98"/>
      <c r="CI498" s="98"/>
      <c r="CJ498" s="98"/>
      <c r="CK498" s="98"/>
      <c r="CL498" s="98"/>
      <c r="CM498" s="98"/>
      <c r="CN498" s="98"/>
    </row>
    <row r="499" spans="1:92" hidden="1">
      <c r="A499" s="96"/>
      <c r="D499" s="481"/>
      <c r="E499" s="481"/>
      <c r="F499" s="481"/>
      <c r="G499" s="481"/>
      <c r="H499" s="481"/>
      <c r="I499" s="481"/>
      <c r="J499" s="481"/>
      <c r="K499" s="481"/>
      <c r="L499" s="481"/>
      <c r="M499" s="481"/>
      <c r="N499" s="481"/>
      <c r="O499" s="481"/>
      <c r="P499" s="1118"/>
      <c r="Q499" s="1118"/>
      <c r="R499" s="1118"/>
      <c r="S499" s="1118"/>
      <c r="T499" s="1118"/>
      <c r="U499" s="1118"/>
      <c r="V499" s="1118"/>
      <c r="W499" s="1119" t="s">
        <v>7</v>
      </c>
      <c r="X499" s="1119"/>
      <c r="Y499" s="1119"/>
      <c r="Z499" s="1119"/>
      <c r="AA499" s="1119"/>
      <c r="AB499" s="1119"/>
      <c r="AC499" s="1119"/>
      <c r="AD499" s="485"/>
      <c r="AE499" s="1120" t="s">
        <v>411</v>
      </c>
      <c r="AF499" s="1120"/>
      <c r="AG499" s="1120"/>
      <c r="AH499" s="1120"/>
      <c r="AI499" s="1120"/>
      <c r="AJ499" s="474"/>
      <c r="AK499" s="96"/>
      <c r="BS499" s="98"/>
      <c r="BV499" s="101"/>
      <c r="BW499" s="98"/>
      <c r="BX499" s="98"/>
      <c r="BY499" s="98"/>
      <c r="BZ499" s="98"/>
      <c r="CA499" s="98"/>
      <c r="CB499" s="98"/>
      <c r="CC499" s="98"/>
      <c r="CD499" s="98"/>
      <c r="CE499" s="98"/>
      <c r="CF499" s="98"/>
      <c r="CG499" s="98"/>
      <c r="CH499" s="98"/>
      <c r="CI499" s="98"/>
      <c r="CJ499" s="98"/>
      <c r="CK499" s="98"/>
      <c r="CL499" s="98"/>
      <c r="CM499" s="98"/>
      <c r="CN499" s="98"/>
    </row>
    <row r="500" spans="1:92" hidden="1">
      <c r="A500" s="96"/>
      <c r="D500" s="481"/>
      <c r="E500" s="481"/>
      <c r="F500" s="481"/>
      <c r="G500" s="481"/>
      <c r="H500" s="481"/>
      <c r="I500" s="481"/>
      <c r="J500" s="481"/>
      <c r="K500" s="481"/>
      <c r="L500" s="481"/>
      <c r="M500" s="481"/>
      <c r="N500" s="481"/>
      <c r="O500" s="481"/>
      <c r="P500" s="1121"/>
      <c r="Q500" s="1121"/>
      <c r="R500" s="1121"/>
      <c r="S500" s="1121"/>
      <c r="T500" s="1121"/>
      <c r="U500" s="1121"/>
      <c r="V500" s="1121"/>
      <c r="W500" s="1122" t="s">
        <v>341</v>
      </c>
      <c r="X500" s="1122"/>
      <c r="Y500" s="1122"/>
      <c r="Z500" s="1122"/>
      <c r="AA500" s="1122"/>
      <c r="AB500" s="1122"/>
      <c r="AC500" s="1122"/>
      <c r="AD500" s="485"/>
      <c r="AE500" s="1122" t="s">
        <v>341</v>
      </c>
      <c r="AF500" s="1122"/>
      <c r="AG500" s="1122"/>
      <c r="AH500" s="1122"/>
      <c r="AI500" s="1122"/>
      <c r="AJ500" s="486"/>
      <c r="AK500" s="96"/>
      <c r="BS500" s="98"/>
      <c r="BV500" s="101"/>
      <c r="BW500" s="98"/>
      <c r="BX500" s="98"/>
      <c r="BY500" s="98"/>
      <c r="BZ500" s="98"/>
      <c r="CA500" s="98"/>
      <c r="CB500" s="98"/>
      <c r="CC500" s="98"/>
      <c r="CD500" s="98"/>
      <c r="CE500" s="98"/>
      <c r="CF500" s="98"/>
      <c r="CG500" s="98"/>
      <c r="CH500" s="98"/>
      <c r="CI500" s="98"/>
      <c r="CJ500" s="98"/>
      <c r="CK500" s="98"/>
      <c r="CL500" s="98"/>
      <c r="CM500" s="98"/>
      <c r="CN500" s="98"/>
    </row>
    <row r="501" spans="1:92" hidden="1">
      <c r="A501" s="96"/>
      <c r="C501" s="96" t="s">
        <v>764</v>
      </c>
      <c r="D501" s="338"/>
      <c r="E501" s="338"/>
      <c r="F501" s="338"/>
      <c r="G501" s="338"/>
      <c r="H501" s="338"/>
      <c r="I501" s="338"/>
      <c r="J501" s="338"/>
      <c r="K501" s="338"/>
      <c r="L501" s="338"/>
      <c r="M501" s="338"/>
      <c r="N501" s="338"/>
      <c r="O501" s="338"/>
      <c r="P501" s="1123"/>
      <c r="Q501" s="1123"/>
      <c r="R501" s="1123"/>
      <c r="S501" s="1123"/>
      <c r="T501" s="1123"/>
      <c r="U501" s="1123"/>
      <c r="V501" s="1123"/>
      <c r="W501" s="483"/>
      <c r="X501" s="483"/>
      <c r="Y501" s="483"/>
      <c r="Z501" s="483"/>
      <c r="AA501" s="483"/>
      <c r="AB501" s="483"/>
      <c r="AC501" s="483"/>
      <c r="AD501" s="483"/>
      <c r="AE501" s="482"/>
      <c r="AF501" s="482"/>
      <c r="AG501" s="482"/>
      <c r="AH501" s="482"/>
      <c r="AI501" s="482"/>
      <c r="AJ501" s="484"/>
      <c r="AK501" s="96"/>
      <c r="BS501" s="98"/>
      <c r="BV501" s="101"/>
      <c r="BW501" s="98"/>
      <c r="BX501" s="98"/>
      <c r="BY501" s="98"/>
      <c r="BZ501" s="98"/>
      <c r="CA501" s="98"/>
      <c r="CB501" s="98"/>
      <c r="CC501" s="98"/>
      <c r="CD501" s="98"/>
      <c r="CE501" s="98"/>
      <c r="CF501" s="98"/>
      <c r="CG501" s="98"/>
      <c r="CH501" s="98"/>
      <c r="CI501" s="98"/>
      <c r="CJ501" s="98"/>
      <c r="CK501" s="98"/>
      <c r="CL501" s="98"/>
      <c r="CM501" s="98"/>
      <c r="CN501" s="98"/>
    </row>
    <row r="502" spans="1:92" hidden="1">
      <c r="A502" s="96"/>
      <c r="C502" s="108" t="s">
        <v>792</v>
      </c>
      <c r="D502" s="338"/>
      <c r="E502" s="338"/>
      <c r="F502" s="338"/>
      <c r="G502" s="338"/>
      <c r="H502" s="338"/>
      <c r="I502" s="338"/>
      <c r="J502" s="338"/>
      <c r="K502" s="338"/>
      <c r="L502" s="338"/>
      <c r="M502" s="338"/>
      <c r="N502" s="338"/>
      <c r="O502" s="338"/>
      <c r="P502" s="483"/>
      <c r="Q502" s="483"/>
      <c r="R502" s="483"/>
      <c r="S502" s="483"/>
      <c r="T502" s="483"/>
      <c r="U502" s="483"/>
      <c r="V502" s="483"/>
      <c r="W502" s="1124">
        <v>132000000</v>
      </c>
      <c r="X502" s="1124"/>
      <c r="Y502" s="1124"/>
      <c r="Z502" s="1124"/>
      <c r="AA502" s="1124"/>
      <c r="AB502" s="1124"/>
      <c r="AC502" s="1124"/>
      <c r="AD502" s="483"/>
      <c r="AE502" s="1125">
        <v>740000000</v>
      </c>
      <c r="AF502" s="1125"/>
      <c r="AG502" s="1125"/>
      <c r="AH502" s="1125"/>
      <c r="AI502" s="1125"/>
      <c r="AJ502" s="484"/>
      <c r="AK502" s="96"/>
      <c r="BS502" s="98"/>
      <c r="BV502" s="101"/>
      <c r="BW502" s="98"/>
      <c r="BX502" s="98"/>
      <c r="BY502" s="98"/>
      <c r="BZ502" s="98"/>
      <c r="CA502" s="98"/>
      <c r="CB502" s="98"/>
      <c r="CC502" s="98"/>
      <c r="CD502" s="98"/>
      <c r="CE502" s="98"/>
      <c r="CF502" s="98"/>
      <c r="CG502" s="98"/>
      <c r="CH502" s="98"/>
      <c r="CI502" s="98"/>
      <c r="CJ502" s="98"/>
      <c r="CK502" s="98"/>
      <c r="CL502" s="98"/>
      <c r="CM502" s="98"/>
      <c r="CN502" s="98"/>
    </row>
    <row r="503" spans="1:92" hidden="1">
      <c r="A503" s="96"/>
      <c r="C503" s="96" t="s">
        <v>793</v>
      </c>
      <c r="D503" s="338"/>
      <c r="E503" s="338"/>
      <c r="F503" s="338"/>
      <c r="G503" s="338"/>
      <c r="H503" s="338"/>
      <c r="I503" s="338"/>
      <c r="J503" s="338"/>
      <c r="K503" s="338"/>
      <c r="L503" s="338"/>
      <c r="M503" s="338"/>
      <c r="N503" s="338"/>
      <c r="O503" s="338"/>
      <c r="P503" s="483"/>
      <c r="Q503" s="483"/>
      <c r="R503" s="483"/>
      <c r="S503" s="483"/>
      <c r="T503" s="483"/>
      <c r="U503" s="483"/>
      <c r="V503" s="483"/>
      <c r="W503" s="487"/>
      <c r="X503" s="487"/>
      <c r="Y503" s="487"/>
      <c r="Z503" s="487"/>
      <c r="AA503" s="487"/>
      <c r="AB503" s="487"/>
      <c r="AC503" s="487"/>
      <c r="AD503" s="483"/>
      <c r="AE503" s="488"/>
      <c r="AF503" s="488"/>
      <c r="AG503" s="488"/>
      <c r="AH503" s="488"/>
      <c r="AI503" s="488"/>
      <c r="AJ503" s="484"/>
      <c r="AK503" s="96"/>
      <c r="BS503" s="98"/>
      <c r="BV503" s="101"/>
      <c r="BW503" s="98"/>
      <c r="BX503" s="98"/>
      <c r="BY503" s="98"/>
      <c r="BZ503" s="98"/>
      <c r="CA503" s="98"/>
      <c r="CB503" s="98"/>
      <c r="CC503" s="98"/>
      <c r="CD503" s="98"/>
      <c r="CE503" s="98"/>
      <c r="CF503" s="98"/>
      <c r="CG503" s="98"/>
      <c r="CH503" s="98"/>
      <c r="CI503" s="98"/>
      <c r="CJ503" s="98"/>
      <c r="CK503" s="98"/>
      <c r="CL503" s="98"/>
      <c r="CM503" s="98"/>
      <c r="CN503" s="98"/>
    </row>
    <row r="504" spans="1:92" ht="30" hidden="1">
      <c r="A504" s="96"/>
      <c r="C504" s="925" t="s">
        <v>794</v>
      </c>
      <c r="D504" s="925"/>
      <c r="E504" s="925"/>
      <c r="F504" s="925"/>
      <c r="G504" s="925"/>
      <c r="H504" s="925"/>
      <c r="I504" s="925"/>
      <c r="J504" s="925"/>
      <c r="K504" s="925"/>
      <c r="L504" s="925"/>
      <c r="M504" s="925"/>
      <c r="N504" s="925"/>
      <c r="O504" s="925"/>
      <c r="P504" s="925"/>
      <c r="Q504" s="925"/>
      <c r="R504" s="925"/>
      <c r="S504" s="925"/>
      <c r="T504" s="925"/>
      <c r="U504" s="925"/>
      <c r="V504" s="925"/>
      <c r="W504" s="1124">
        <v>36836414352</v>
      </c>
      <c r="X504" s="1124"/>
      <c r="Y504" s="1124"/>
      <c r="Z504" s="1124"/>
      <c r="AA504" s="1124"/>
      <c r="AB504" s="1124"/>
      <c r="AC504" s="1124"/>
      <c r="AD504" s="483"/>
      <c r="AE504" s="1125">
        <v>31157148858</v>
      </c>
      <c r="AF504" s="1125"/>
      <c r="AG504" s="1125"/>
      <c r="AH504" s="1125"/>
      <c r="AI504" s="1125"/>
      <c r="AJ504" s="489" t="s">
        <v>790</v>
      </c>
      <c r="AK504" s="96"/>
      <c r="BS504" s="475">
        <v>5679265494</v>
      </c>
      <c r="BV504" s="101"/>
      <c r="BW504" s="98"/>
      <c r="BX504" s="98"/>
      <c r="BY504" s="98"/>
      <c r="BZ504" s="98"/>
      <c r="CA504" s="98"/>
      <c r="CB504" s="98"/>
      <c r="CC504" s="98"/>
      <c r="CD504" s="98"/>
      <c r="CE504" s="98"/>
      <c r="CF504" s="98"/>
      <c r="CG504" s="98"/>
      <c r="CH504" s="98"/>
      <c r="CI504" s="98"/>
      <c r="CJ504" s="98"/>
      <c r="CK504" s="98"/>
      <c r="CL504" s="98"/>
      <c r="CM504" s="98"/>
      <c r="CN504" s="98"/>
    </row>
    <row r="505" spans="1:92" ht="15.75" hidden="1" thickTop="1">
      <c r="A505" s="103">
        <v>5</v>
      </c>
      <c r="C505" s="97" t="s">
        <v>795</v>
      </c>
      <c r="W505" s="110"/>
      <c r="X505" s="110"/>
      <c r="Y505" s="110"/>
      <c r="Z505" s="110"/>
      <c r="AA505" s="110"/>
      <c r="AB505" s="110"/>
      <c r="AD505" s="110"/>
      <c r="AE505" s="110"/>
      <c r="AF505" s="110"/>
      <c r="AG505" s="110"/>
      <c r="AH505" s="110"/>
      <c r="AI505" s="110"/>
    </row>
    <row r="506" spans="1:92" hidden="1">
      <c r="A506" s="125" t="s">
        <v>796</v>
      </c>
      <c r="C506" s="1110" t="s">
        <v>797</v>
      </c>
      <c r="D506" s="1110"/>
      <c r="E506" s="1110"/>
      <c r="F506" s="1110"/>
      <c r="G506" s="1110"/>
      <c r="H506" s="1110"/>
      <c r="I506" s="1110"/>
      <c r="J506" s="1110"/>
      <c r="K506" s="1110"/>
      <c r="L506" s="1110"/>
      <c r="M506" s="1110"/>
      <c r="N506" s="1110"/>
      <c r="O506" s="1110"/>
      <c r="P506" s="1110"/>
      <c r="Q506" s="1110"/>
      <c r="R506" s="1110"/>
      <c r="S506" s="1110"/>
      <c r="T506" s="1110"/>
      <c r="U506" s="1110"/>
      <c r="V506" s="1110"/>
      <c r="W506" s="1110"/>
      <c r="X506" s="1110"/>
      <c r="Y506" s="1110"/>
      <c r="Z506" s="1110"/>
      <c r="AA506" s="1110"/>
      <c r="AB506" s="1110"/>
      <c r="AC506" s="1110"/>
      <c r="AD506" s="1110"/>
      <c r="AE506" s="1110"/>
      <c r="AF506" s="1110"/>
      <c r="AG506" s="1110"/>
      <c r="AH506" s="1110"/>
      <c r="AI506" s="1110"/>
      <c r="AJ506" s="471"/>
    </row>
    <row r="507" spans="1:92" hidden="1">
      <c r="C507" s="1126" t="s">
        <v>4</v>
      </c>
      <c r="D507" s="1126"/>
      <c r="E507" s="1126"/>
      <c r="F507" s="1126"/>
      <c r="G507" s="1126"/>
      <c r="H507" s="1126"/>
      <c r="I507" s="1126"/>
      <c r="J507" s="1126"/>
      <c r="K507" s="1126"/>
      <c r="L507" s="1126"/>
      <c r="M507" s="1126"/>
      <c r="N507" s="1126"/>
      <c r="O507" s="1126"/>
      <c r="P507" s="1126"/>
      <c r="Q507" s="1126"/>
      <c r="R507" s="490"/>
      <c r="S507" s="1127" t="s">
        <v>798</v>
      </c>
      <c r="T507" s="1127"/>
      <c r="U507" s="1127"/>
      <c r="V507" s="490"/>
      <c r="W507" s="1128" t="s">
        <v>619</v>
      </c>
      <c r="X507" s="1128"/>
      <c r="Y507" s="1128"/>
      <c r="Z507" s="1128"/>
      <c r="AA507" s="1128"/>
      <c r="AB507" s="1128"/>
      <c r="AC507" s="491"/>
      <c r="AD507" s="1128" t="s">
        <v>620</v>
      </c>
      <c r="AE507" s="1127"/>
      <c r="AF507" s="1127"/>
      <c r="AG507" s="1127"/>
      <c r="AH507" s="1127"/>
      <c r="AI507" s="1127"/>
      <c r="AJ507" s="492"/>
    </row>
    <row r="508" spans="1:92" hidden="1">
      <c r="C508" s="1031" t="s">
        <v>799</v>
      </c>
      <c r="D508" s="1031"/>
      <c r="E508" s="1031"/>
      <c r="F508" s="1031"/>
      <c r="G508" s="1031"/>
      <c r="H508" s="1031"/>
      <c r="I508" s="1031"/>
      <c r="J508" s="1031"/>
      <c r="K508" s="1031"/>
      <c r="L508" s="1031"/>
      <c r="M508" s="1031"/>
      <c r="N508" s="1031"/>
      <c r="O508" s="1031"/>
      <c r="P508" s="1031"/>
      <c r="Q508" s="1031"/>
      <c r="R508" s="307"/>
      <c r="S508" s="307"/>
      <c r="T508" s="307"/>
      <c r="U508" s="307"/>
      <c r="V508" s="307"/>
      <c r="W508" s="307"/>
      <c r="X508" s="307"/>
      <c r="Y508" s="307"/>
      <c r="Z508" s="307"/>
      <c r="AA508" s="307"/>
      <c r="AB508" s="307"/>
      <c r="AC508" s="307"/>
      <c r="AD508" s="307"/>
      <c r="AE508" s="307"/>
      <c r="AF508" s="307"/>
      <c r="AG508" s="307"/>
      <c r="AH508" s="307"/>
      <c r="AI508" s="307"/>
      <c r="AJ508" s="490"/>
    </row>
    <row r="509" spans="1:92" hidden="1">
      <c r="C509" s="1129" t="s">
        <v>800</v>
      </c>
      <c r="D509" s="1129"/>
      <c r="E509" s="1129"/>
      <c r="F509" s="1129"/>
      <c r="G509" s="1129"/>
      <c r="H509" s="1129"/>
      <c r="I509" s="1129"/>
      <c r="J509" s="1129"/>
      <c r="K509" s="1129"/>
      <c r="L509" s="1129"/>
      <c r="M509" s="1129"/>
      <c r="N509" s="1129"/>
      <c r="O509" s="1129"/>
      <c r="P509" s="1129"/>
      <c r="Q509" s="1129"/>
      <c r="R509" s="307"/>
      <c r="S509" s="307"/>
      <c r="T509" s="307"/>
      <c r="U509" s="307"/>
      <c r="V509" s="307"/>
      <c r="W509" s="307"/>
      <c r="X509" s="307"/>
      <c r="Y509" s="307"/>
      <c r="Z509" s="307"/>
      <c r="AA509" s="307"/>
      <c r="AB509" s="307"/>
      <c r="AC509" s="307"/>
      <c r="AD509" s="307"/>
      <c r="AE509" s="307"/>
      <c r="AF509" s="307"/>
      <c r="AG509" s="307"/>
      <c r="AH509" s="307"/>
      <c r="AI509" s="307"/>
      <c r="AJ509" s="490"/>
    </row>
    <row r="510" spans="1:92" hidden="1">
      <c r="C510" s="925" t="s">
        <v>801</v>
      </c>
      <c r="D510" s="925"/>
      <c r="E510" s="925"/>
      <c r="F510" s="925"/>
      <c r="G510" s="925"/>
      <c r="H510" s="925"/>
      <c r="I510" s="925"/>
      <c r="J510" s="925"/>
      <c r="K510" s="925"/>
      <c r="L510" s="925"/>
      <c r="M510" s="925"/>
      <c r="N510" s="925"/>
      <c r="O510" s="925"/>
      <c r="P510" s="925"/>
      <c r="Q510" s="925"/>
      <c r="R510" s="307"/>
      <c r="S510" s="957" t="s">
        <v>802</v>
      </c>
      <c r="T510" s="957"/>
      <c r="U510" s="957"/>
      <c r="V510" s="307"/>
      <c r="W510" s="1130">
        <v>5.7917597954460147</v>
      </c>
      <c r="X510" s="1130"/>
      <c r="Y510" s="1130"/>
      <c r="Z510" s="1130"/>
      <c r="AA510" s="1130"/>
      <c r="AB510" s="1130"/>
      <c r="AC510" s="307"/>
      <c r="AD510" s="1130">
        <v>8.8501673559796821</v>
      </c>
      <c r="AE510" s="1130"/>
      <c r="AF510" s="1130"/>
      <c r="AG510" s="1130"/>
      <c r="AH510" s="1130"/>
      <c r="AI510" s="1130"/>
      <c r="AJ510" s="493"/>
    </row>
    <row r="511" spans="1:92" hidden="1">
      <c r="C511" s="925" t="s">
        <v>803</v>
      </c>
      <c r="D511" s="925"/>
      <c r="E511" s="925"/>
      <c r="F511" s="925"/>
      <c r="G511" s="925"/>
      <c r="H511" s="925"/>
      <c r="I511" s="925"/>
      <c r="J511" s="925"/>
      <c r="K511" s="925"/>
      <c r="L511" s="925"/>
      <c r="M511" s="925"/>
      <c r="N511" s="925"/>
      <c r="O511" s="925"/>
      <c r="P511" s="925"/>
      <c r="Q511" s="925"/>
      <c r="R511" s="307"/>
      <c r="S511" s="957" t="s">
        <v>802</v>
      </c>
      <c r="T511" s="957"/>
      <c r="U511" s="957"/>
      <c r="V511" s="307"/>
      <c r="W511" s="1130">
        <v>94.208240204553988</v>
      </c>
      <c r="X511" s="1123"/>
      <c r="Y511" s="1123"/>
      <c r="Z511" s="1123"/>
      <c r="AA511" s="1123"/>
      <c r="AB511" s="1123"/>
      <c r="AC511" s="307"/>
      <c r="AD511" s="1130">
        <v>91.149832644020321</v>
      </c>
      <c r="AE511" s="1130"/>
      <c r="AF511" s="1130"/>
      <c r="AG511" s="1130"/>
      <c r="AH511" s="1130"/>
      <c r="AI511" s="1130"/>
      <c r="AJ511" s="309"/>
    </row>
    <row r="512" spans="1:92" hidden="1">
      <c r="C512" s="1129" t="s">
        <v>804</v>
      </c>
      <c r="D512" s="1129"/>
      <c r="E512" s="1129"/>
      <c r="F512" s="1129"/>
      <c r="G512" s="1129"/>
      <c r="H512" s="1129"/>
      <c r="I512" s="1129"/>
      <c r="J512" s="1129"/>
      <c r="K512" s="1129"/>
      <c r="L512" s="1129"/>
      <c r="M512" s="1129"/>
      <c r="N512" s="1129"/>
      <c r="O512" s="1129"/>
      <c r="P512" s="1129"/>
      <c r="Q512" s="1129"/>
      <c r="R512" s="307"/>
      <c r="S512" s="307"/>
      <c r="T512" s="307"/>
      <c r="U512" s="307"/>
      <c r="V512" s="307"/>
      <c r="W512" s="307"/>
      <c r="X512" s="307"/>
      <c r="Y512" s="307"/>
      <c r="Z512" s="307"/>
      <c r="AA512" s="307"/>
      <c r="AB512" s="307"/>
      <c r="AC512" s="307"/>
      <c r="AD512" s="1130"/>
      <c r="AE512" s="1130"/>
      <c r="AF512" s="1130"/>
      <c r="AG512" s="1130"/>
      <c r="AH512" s="1130"/>
      <c r="AI512" s="1130"/>
      <c r="AJ512" s="490"/>
    </row>
    <row r="513" spans="3:36" hidden="1">
      <c r="C513" s="925" t="s">
        <v>805</v>
      </c>
      <c r="D513" s="925"/>
      <c r="E513" s="925"/>
      <c r="F513" s="925"/>
      <c r="G513" s="925"/>
      <c r="H513" s="925"/>
      <c r="I513" s="925"/>
      <c r="J513" s="925"/>
      <c r="K513" s="925"/>
      <c r="L513" s="925"/>
      <c r="M513" s="925"/>
      <c r="N513" s="925"/>
      <c r="O513" s="925"/>
      <c r="P513" s="925"/>
      <c r="Q513" s="925"/>
      <c r="R513" s="307"/>
      <c r="S513" s="957" t="s">
        <v>802</v>
      </c>
      <c r="T513" s="957"/>
      <c r="U513" s="957"/>
      <c r="V513" s="307"/>
      <c r="W513" s="1130">
        <v>34.205717099291007</v>
      </c>
      <c r="X513" s="1130"/>
      <c r="Y513" s="1130"/>
      <c r="Z513" s="1130"/>
      <c r="AA513" s="1130"/>
      <c r="AB513" s="1130"/>
      <c r="AC513" s="307"/>
      <c r="AD513" s="1130">
        <v>29.087845297839959</v>
      </c>
      <c r="AE513" s="1130"/>
      <c r="AF513" s="1130"/>
      <c r="AG513" s="1130"/>
      <c r="AH513" s="1130"/>
      <c r="AI513" s="1130"/>
      <c r="AJ513" s="309"/>
    </row>
    <row r="514" spans="3:36" hidden="1">
      <c r="C514" s="925" t="s">
        <v>806</v>
      </c>
      <c r="D514" s="925"/>
      <c r="E514" s="925"/>
      <c r="F514" s="925"/>
      <c r="G514" s="925"/>
      <c r="H514" s="925"/>
      <c r="I514" s="925"/>
      <c r="J514" s="925"/>
      <c r="K514" s="925"/>
      <c r="L514" s="925"/>
      <c r="M514" s="925"/>
      <c r="N514" s="925"/>
      <c r="O514" s="925"/>
      <c r="P514" s="925"/>
      <c r="Q514" s="925"/>
      <c r="R514" s="307"/>
      <c r="S514" s="957" t="s">
        <v>802</v>
      </c>
      <c r="T514" s="957"/>
      <c r="U514" s="957"/>
      <c r="V514" s="307"/>
      <c r="W514" s="1130">
        <v>65.794282900708993</v>
      </c>
      <c r="X514" s="1130"/>
      <c r="Y514" s="1130"/>
      <c r="Z514" s="1130"/>
      <c r="AA514" s="1130"/>
      <c r="AB514" s="1130"/>
      <c r="AC514" s="307"/>
      <c r="AD514" s="1130">
        <v>70.912154702160038</v>
      </c>
      <c r="AE514" s="1130"/>
      <c r="AF514" s="1130"/>
      <c r="AG514" s="1130"/>
      <c r="AH514" s="1130"/>
      <c r="AI514" s="1130"/>
      <c r="AJ514" s="309"/>
    </row>
    <row r="515" spans="3:36" hidden="1">
      <c r="C515" s="925" t="s">
        <v>807</v>
      </c>
      <c r="D515" s="925"/>
      <c r="E515" s="925"/>
      <c r="F515" s="925"/>
      <c r="G515" s="925"/>
      <c r="H515" s="925"/>
      <c r="I515" s="925"/>
      <c r="J515" s="925"/>
      <c r="K515" s="925"/>
      <c r="L515" s="925"/>
      <c r="M515" s="925"/>
      <c r="N515" s="925"/>
      <c r="O515" s="925"/>
      <c r="P515" s="925"/>
      <c r="Q515" s="925"/>
      <c r="R515" s="307"/>
      <c r="S515" s="494"/>
      <c r="T515" s="494"/>
      <c r="U515" s="494"/>
      <c r="V515" s="307"/>
      <c r="W515" s="495"/>
      <c r="X515" s="495"/>
      <c r="Y515" s="495"/>
      <c r="Z515" s="495"/>
      <c r="AA515" s="495"/>
      <c r="AB515" s="495"/>
      <c r="AC515" s="307"/>
      <c r="AD515" s="495"/>
      <c r="AE515" s="495"/>
      <c r="AF515" s="495"/>
      <c r="AG515" s="495"/>
      <c r="AH515" s="495"/>
      <c r="AI515" s="495"/>
      <c r="AJ515" s="309"/>
    </row>
    <row r="516" spans="3:36" hidden="1">
      <c r="C516" s="1129" t="s">
        <v>808</v>
      </c>
      <c r="D516" s="1129"/>
      <c r="E516" s="1129"/>
      <c r="F516" s="1129"/>
      <c r="G516" s="1129"/>
      <c r="H516" s="1129"/>
      <c r="I516" s="1129"/>
      <c r="J516" s="1129"/>
      <c r="K516" s="1129"/>
      <c r="L516" s="1129"/>
      <c r="M516" s="1129"/>
      <c r="N516" s="1129"/>
      <c r="O516" s="1129"/>
      <c r="P516" s="1129"/>
      <c r="Q516" s="1129"/>
      <c r="R516" s="307"/>
      <c r="S516" s="957" t="s">
        <v>809</v>
      </c>
      <c r="T516" s="957"/>
      <c r="U516" s="957"/>
      <c r="V516" s="307"/>
      <c r="W516" s="1130">
        <v>2.9234878985207047</v>
      </c>
      <c r="X516" s="1130"/>
      <c r="Y516" s="1130"/>
      <c r="Z516" s="1130"/>
      <c r="AA516" s="1130"/>
      <c r="AB516" s="1130"/>
      <c r="AC516" s="307"/>
      <c r="AD516" s="1130">
        <v>3.4378620683679837</v>
      </c>
      <c r="AE516" s="1130"/>
      <c r="AF516" s="1130"/>
      <c r="AG516" s="1130"/>
      <c r="AH516" s="1130"/>
      <c r="AI516" s="1130"/>
      <c r="AJ516" s="309"/>
    </row>
    <row r="517" spans="3:36" hidden="1">
      <c r="C517" s="1129" t="s">
        <v>810</v>
      </c>
      <c r="D517" s="1129"/>
      <c r="E517" s="1129"/>
      <c r="F517" s="1129"/>
      <c r="G517" s="1129"/>
      <c r="H517" s="1129"/>
      <c r="I517" s="1129"/>
      <c r="J517" s="1129"/>
      <c r="K517" s="1129"/>
      <c r="L517" s="1129"/>
      <c r="M517" s="1129"/>
      <c r="N517" s="1129"/>
      <c r="O517" s="1129"/>
      <c r="P517" s="1129"/>
      <c r="Q517" s="1129"/>
      <c r="R517" s="307"/>
      <c r="S517" s="957" t="s">
        <v>809</v>
      </c>
      <c r="T517" s="957"/>
      <c r="U517" s="957"/>
      <c r="V517" s="307"/>
      <c r="W517" s="1130">
        <v>2.7541665017894528</v>
      </c>
      <c r="X517" s="1130"/>
      <c r="Y517" s="1130"/>
      <c r="Z517" s="1130"/>
      <c r="AA517" s="1130"/>
      <c r="AB517" s="1130"/>
      <c r="AC517" s="307"/>
      <c r="AD517" s="1130">
        <v>3.1336055218496726</v>
      </c>
      <c r="AE517" s="1130"/>
      <c r="AF517" s="1130"/>
      <c r="AG517" s="1130"/>
      <c r="AH517" s="1130"/>
      <c r="AI517" s="1130"/>
      <c r="AJ517" s="309"/>
    </row>
    <row r="518" spans="3:36" hidden="1">
      <c r="C518" s="1129" t="s">
        <v>811</v>
      </c>
      <c r="D518" s="1129"/>
      <c r="E518" s="1129"/>
      <c r="F518" s="1129"/>
      <c r="G518" s="1129"/>
      <c r="H518" s="1129"/>
      <c r="I518" s="1129"/>
      <c r="J518" s="1129"/>
      <c r="K518" s="1129"/>
      <c r="L518" s="1129"/>
      <c r="M518" s="1129"/>
      <c r="N518" s="1129"/>
      <c r="O518" s="1129"/>
      <c r="P518" s="1129"/>
      <c r="Q518" s="1129"/>
      <c r="R518" s="307"/>
      <c r="S518" s="957" t="s">
        <v>809</v>
      </c>
      <c r="T518" s="957"/>
      <c r="U518" s="957"/>
      <c r="V518" s="307"/>
      <c r="W518" s="1130">
        <v>2.0106306272112655</v>
      </c>
      <c r="X518" s="1130"/>
      <c r="Y518" s="1130"/>
      <c r="Z518" s="1130"/>
      <c r="AA518" s="1130"/>
      <c r="AB518" s="1130"/>
      <c r="AC518" s="307"/>
      <c r="AD518" s="1130">
        <v>1.2987010513272483</v>
      </c>
      <c r="AE518" s="1130"/>
      <c r="AF518" s="1130"/>
      <c r="AG518" s="1130"/>
      <c r="AH518" s="1130"/>
      <c r="AI518" s="1130"/>
      <c r="AJ518" s="309"/>
    </row>
    <row r="519" spans="3:36" hidden="1">
      <c r="C519" s="1129" t="s">
        <v>812</v>
      </c>
      <c r="D519" s="1129"/>
      <c r="E519" s="1129"/>
      <c r="F519" s="1129"/>
      <c r="G519" s="1129"/>
      <c r="H519" s="1129"/>
      <c r="I519" s="1129"/>
      <c r="J519" s="1129"/>
      <c r="K519" s="1129"/>
      <c r="L519" s="1129"/>
      <c r="M519" s="1129"/>
      <c r="N519" s="1129"/>
      <c r="O519" s="1129"/>
      <c r="P519" s="1129"/>
      <c r="Q519" s="1129"/>
      <c r="R519" s="307"/>
      <c r="S519" s="957" t="s">
        <v>809</v>
      </c>
      <c r="T519" s="957"/>
      <c r="U519" s="957"/>
      <c r="V519" s="307"/>
      <c r="W519" s="1130"/>
      <c r="X519" s="1130"/>
      <c r="Y519" s="1130"/>
      <c r="Z519" s="1130"/>
      <c r="AA519" s="1130"/>
      <c r="AB519" s="1130"/>
      <c r="AC519" s="307"/>
      <c r="AD519" s="496"/>
      <c r="AE519" s="310"/>
      <c r="AF519" s="310"/>
      <c r="AG519" s="310"/>
      <c r="AH519" s="310"/>
      <c r="AI519" s="310"/>
      <c r="AJ519" s="309"/>
    </row>
    <row r="520" spans="3:36" hidden="1">
      <c r="C520" s="1031" t="s">
        <v>813</v>
      </c>
      <c r="D520" s="1031"/>
      <c r="E520" s="1031"/>
      <c r="F520" s="1031"/>
      <c r="G520" s="1031"/>
      <c r="H520" s="1031"/>
      <c r="I520" s="1031"/>
      <c r="J520" s="1031"/>
      <c r="K520" s="1031"/>
      <c r="L520" s="1031"/>
      <c r="M520" s="1031"/>
      <c r="N520" s="1031"/>
      <c r="O520" s="1031"/>
      <c r="P520" s="1031"/>
      <c r="Q520" s="1031"/>
      <c r="R520" s="307"/>
      <c r="S520" s="957"/>
      <c r="T520" s="957"/>
      <c r="U520" s="957"/>
      <c r="V520" s="307"/>
      <c r="W520" s="1130"/>
      <c r="X520" s="1130"/>
      <c r="Y520" s="1130"/>
      <c r="Z520" s="1130"/>
      <c r="AA520" s="1130"/>
      <c r="AB520" s="1130"/>
      <c r="AC520" s="307"/>
      <c r="AD520" s="1130"/>
      <c r="AE520" s="1130"/>
      <c r="AF520" s="1130"/>
      <c r="AG520" s="1130"/>
      <c r="AH520" s="1130"/>
      <c r="AI520" s="1130"/>
      <c r="AJ520" s="309"/>
    </row>
    <row r="521" spans="3:36" hidden="1">
      <c r="C521" s="1129" t="s">
        <v>814</v>
      </c>
      <c r="D521" s="1129"/>
      <c r="E521" s="1129"/>
      <c r="F521" s="1129"/>
      <c r="G521" s="1129"/>
      <c r="H521" s="1129"/>
      <c r="I521" s="1129"/>
      <c r="J521" s="1129"/>
      <c r="K521" s="1129"/>
      <c r="L521" s="1129"/>
      <c r="M521" s="1129"/>
      <c r="N521" s="1129"/>
      <c r="O521" s="1129"/>
      <c r="P521" s="1129"/>
      <c r="Q521" s="1129"/>
      <c r="R521" s="307"/>
      <c r="S521" s="957" t="s">
        <v>809</v>
      </c>
      <c r="T521" s="957"/>
      <c r="U521" s="957"/>
      <c r="V521" s="307"/>
      <c r="W521" s="1130">
        <v>0.34205717099291005</v>
      </c>
      <c r="X521" s="1130"/>
      <c r="Y521" s="1130"/>
      <c r="Z521" s="1130"/>
      <c r="AA521" s="1130"/>
      <c r="AB521" s="1130"/>
      <c r="AC521" s="307"/>
      <c r="AD521" s="1130">
        <v>0.29087845297839959</v>
      </c>
      <c r="AE521" s="1130"/>
      <c r="AF521" s="1130"/>
      <c r="AG521" s="1130"/>
      <c r="AH521" s="1130"/>
      <c r="AI521" s="1130"/>
      <c r="AJ521" s="309"/>
    </row>
    <row r="522" spans="3:36" hidden="1">
      <c r="C522" s="1129" t="s">
        <v>815</v>
      </c>
      <c r="D522" s="1129"/>
      <c r="E522" s="1129"/>
      <c r="F522" s="1129"/>
      <c r="G522" s="1129"/>
      <c r="H522" s="1129"/>
      <c r="I522" s="1129"/>
      <c r="J522" s="1129"/>
      <c r="K522" s="1129"/>
      <c r="L522" s="1129"/>
      <c r="M522" s="1129"/>
      <c r="N522" s="1129"/>
      <c r="O522" s="1129"/>
      <c r="P522" s="1129"/>
      <c r="Q522" s="1129"/>
      <c r="R522" s="307"/>
      <c r="S522" s="957" t="s">
        <v>809</v>
      </c>
      <c r="T522" s="957"/>
      <c r="U522" s="957"/>
      <c r="V522" s="307"/>
      <c r="W522" s="1130">
        <v>0.519888895983733</v>
      </c>
      <c r="X522" s="1130"/>
      <c r="Y522" s="1130"/>
      <c r="Z522" s="1130"/>
      <c r="AA522" s="1130"/>
      <c r="AB522" s="1130"/>
      <c r="AC522" s="307"/>
      <c r="AD522" s="1130">
        <v>0.41019547946346518</v>
      </c>
      <c r="AE522" s="1130"/>
      <c r="AF522" s="1130"/>
      <c r="AG522" s="1130"/>
      <c r="AH522" s="1130"/>
      <c r="AI522" s="1130"/>
      <c r="AJ522" s="309"/>
    </row>
    <row r="523" spans="3:36" hidden="1">
      <c r="C523" s="1129" t="s">
        <v>816</v>
      </c>
      <c r="D523" s="1129"/>
      <c r="E523" s="1129"/>
      <c r="F523" s="1129"/>
      <c r="G523" s="1129"/>
      <c r="H523" s="1129"/>
      <c r="I523" s="1129"/>
      <c r="J523" s="1129"/>
      <c r="K523" s="1129"/>
      <c r="L523" s="1129"/>
      <c r="M523" s="1129"/>
      <c r="N523" s="1129"/>
      <c r="O523" s="1129"/>
      <c r="P523" s="1129"/>
      <c r="Q523" s="1129"/>
      <c r="R523" s="307"/>
      <c r="S523" s="957" t="s">
        <v>809</v>
      </c>
      <c r="T523" s="957"/>
      <c r="U523" s="957"/>
      <c r="V523" s="307"/>
      <c r="W523" s="1130">
        <v>3.0479892667383188E-2</v>
      </c>
      <c r="X523" s="1130"/>
      <c r="Y523" s="1130"/>
      <c r="Z523" s="1130"/>
      <c r="AA523" s="1130"/>
      <c r="AB523" s="1130"/>
      <c r="AC523" s="307"/>
      <c r="AD523" s="1130">
        <v>2.5949300259572303E-2</v>
      </c>
      <c r="AE523" s="1130"/>
      <c r="AF523" s="1130"/>
      <c r="AG523" s="1130"/>
      <c r="AH523" s="1130"/>
      <c r="AI523" s="1130"/>
      <c r="AJ523" s="309"/>
    </row>
    <row r="524" spans="3:36" hidden="1">
      <c r="C524" s="1031" t="s">
        <v>817</v>
      </c>
      <c r="D524" s="1031"/>
      <c r="E524" s="1031"/>
      <c r="F524" s="1031"/>
      <c r="G524" s="1031"/>
      <c r="H524" s="1031"/>
      <c r="I524" s="1031"/>
      <c r="J524" s="1031"/>
      <c r="K524" s="1031"/>
      <c r="L524" s="1031"/>
      <c r="M524" s="1031"/>
      <c r="N524" s="1031"/>
      <c r="O524" s="1031"/>
      <c r="P524" s="1031"/>
      <c r="Q524" s="1031"/>
      <c r="R524" s="307"/>
      <c r="S524" s="307"/>
      <c r="T524" s="307"/>
      <c r="U524" s="307"/>
      <c r="V524" s="307"/>
      <c r="W524" s="1131"/>
      <c r="X524" s="765"/>
      <c r="Y524" s="765"/>
      <c r="Z524" s="765"/>
      <c r="AA524" s="765"/>
      <c r="AB524" s="765"/>
      <c r="AC524" s="490"/>
      <c r="AD524" s="497"/>
      <c r="AE524" s="134"/>
      <c r="AF524" s="134"/>
      <c r="AG524" s="134"/>
      <c r="AH524" s="134"/>
      <c r="AI524" s="134"/>
      <c r="AJ524" s="134"/>
    </row>
    <row r="525" spans="3:36" hidden="1">
      <c r="C525" s="1129" t="s">
        <v>818</v>
      </c>
      <c r="D525" s="1129"/>
      <c r="E525" s="1129"/>
      <c r="F525" s="1129"/>
      <c r="G525" s="1129"/>
      <c r="H525" s="1129"/>
      <c r="I525" s="1129"/>
      <c r="J525" s="1129"/>
      <c r="K525" s="1129"/>
      <c r="L525" s="1129"/>
      <c r="M525" s="1129"/>
      <c r="N525" s="1129"/>
      <c r="O525" s="1129"/>
      <c r="P525" s="1129"/>
      <c r="Q525" s="1129"/>
      <c r="R525" s="307"/>
      <c r="S525" s="307"/>
      <c r="T525" s="307"/>
      <c r="U525" s="307"/>
      <c r="V525" s="307"/>
      <c r="W525" s="307"/>
      <c r="X525" s="307"/>
      <c r="Y525" s="307"/>
      <c r="Z525" s="307"/>
      <c r="AA525" s="307"/>
      <c r="AB525" s="307"/>
      <c r="AC525" s="307"/>
      <c r="AD525" s="307"/>
      <c r="AE525" s="307"/>
      <c r="AF525" s="307"/>
      <c r="AG525" s="307"/>
      <c r="AH525" s="307"/>
      <c r="AI525" s="307"/>
      <c r="AJ525" s="490"/>
    </row>
    <row r="526" spans="3:36" hidden="1">
      <c r="C526" s="925" t="s">
        <v>819</v>
      </c>
      <c r="D526" s="925"/>
      <c r="E526" s="925"/>
      <c r="F526" s="925"/>
      <c r="G526" s="925"/>
      <c r="H526" s="925"/>
      <c r="I526" s="925"/>
      <c r="J526" s="925"/>
      <c r="K526" s="925"/>
      <c r="L526" s="925"/>
      <c r="M526" s="925"/>
      <c r="N526" s="925"/>
      <c r="O526" s="925"/>
      <c r="P526" s="925"/>
      <c r="Q526" s="925"/>
      <c r="R526" s="307"/>
      <c r="S526" s="957" t="s">
        <v>802</v>
      </c>
      <c r="T526" s="957"/>
      <c r="U526" s="957"/>
      <c r="V526" s="307"/>
      <c r="W526" s="1132">
        <v>48.296552810723945</v>
      </c>
      <c r="X526" s="1132"/>
      <c r="Y526" s="1132"/>
      <c r="Z526" s="1132"/>
      <c r="AA526" s="1132"/>
      <c r="AB526" s="1132"/>
      <c r="AC526" s="498"/>
      <c r="AD526" s="1132">
        <v>44.041072794678662</v>
      </c>
      <c r="AE526" s="1132"/>
      <c r="AF526" s="1132"/>
      <c r="AG526" s="1132"/>
      <c r="AH526" s="1132"/>
      <c r="AI526" s="1132"/>
      <c r="AJ526" s="499"/>
    </row>
    <row r="527" spans="3:36" hidden="1">
      <c r="C527" s="925" t="s">
        <v>820</v>
      </c>
      <c r="D527" s="925"/>
      <c r="E527" s="925"/>
      <c r="F527" s="925"/>
      <c r="G527" s="925"/>
      <c r="H527" s="925"/>
      <c r="I527" s="925"/>
      <c r="J527" s="925"/>
      <c r="K527" s="925"/>
      <c r="L527" s="925"/>
      <c r="M527" s="925"/>
      <c r="N527" s="925"/>
      <c r="O527" s="925"/>
      <c r="P527" s="925"/>
      <c r="Q527" s="925"/>
      <c r="R527" s="307"/>
      <c r="S527" s="957" t="s">
        <v>802</v>
      </c>
      <c r="T527" s="957"/>
      <c r="U527" s="957"/>
      <c r="V527" s="307"/>
      <c r="W527" s="1132">
        <v>48.296552810723945</v>
      </c>
      <c r="X527" s="1132"/>
      <c r="Y527" s="1132"/>
      <c r="Z527" s="1132"/>
      <c r="AA527" s="1132"/>
      <c r="AB527" s="1132"/>
      <c r="AC527" s="498"/>
      <c r="AD527" s="1132">
        <v>44.041072794678662</v>
      </c>
      <c r="AE527" s="1132"/>
      <c r="AF527" s="1132"/>
      <c r="AG527" s="1132"/>
      <c r="AH527" s="1132"/>
      <c r="AI527" s="1132"/>
      <c r="AJ527" s="499"/>
    </row>
    <row r="528" spans="3:36" hidden="1">
      <c r="C528" s="1129" t="s">
        <v>821</v>
      </c>
      <c r="D528" s="1129"/>
      <c r="E528" s="1129"/>
      <c r="F528" s="1129"/>
      <c r="G528" s="1129"/>
      <c r="H528" s="1129"/>
      <c r="I528" s="1129"/>
      <c r="J528" s="1129"/>
      <c r="K528" s="1129"/>
      <c r="L528" s="1129"/>
      <c r="M528" s="1129"/>
      <c r="N528" s="1129"/>
      <c r="O528" s="1129"/>
      <c r="P528" s="1129"/>
      <c r="Q528" s="1129"/>
      <c r="R528" s="307"/>
      <c r="S528" s="307"/>
      <c r="T528" s="307"/>
      <c r="U528" s="307"/>
      <c r="V528" s="307"/>
      <c r="W528" s="498"/>
      <c r="X528" s="498"/>
      <c r="Y528" s="498"/>
      <c r="Z528" s="498"/>
      <c r="AA528" s="498"/>
      <c r="AB528" s="498"/>
      <c r="AC528" s="498"/>
      <c r="AD528" s="1132"/>
      <c r="AE528" s="1132"/>
      <c r="AF528" s="1132"/>
      <c r="AG528" s="1132"/>
      <c r="AH528" s="1132"/>
      <c r="AI528" s="1132"/>
      <c r="AJ528" s="500"/>
    </row>
    <row r="529" spans="1:70" hidden="1">
      <c r="C529" s="925" t="s">
        <v>822</v>
      </c>
      <c r="D529" s="925"/>
      <c r="E529" s="925"/>
      <c r="F529" s="925"/>
      <c r="G529" s="925"/>
      <c r="H529" s="925"/>
      <c r="I529" s="925"/>
      <c r="J529" s="925"/>
      <c r="K529" s="925"/>
      <c r="L529" s="925"/>
      <c r="M529" s="925"/>
      <c r="N529" s="925"/>
      <c r="O529" s="925"/>
      <c r="P529" s="925"/>
      <c r="Q529" s="925"/>
      <c r="R529" s="307"/>
      <c r="S529" s="957" t="s">
        <v>802</v>
      </c>
      <c r="T529" s="957"/>
      <c r="U529" s="957"/>
      <c r="V529" s="307"/>
      <c r="W529" s="1132">
        <v>2.4607704714652621</v>
      </c>
      <c r="X529" s="1132"/>
      <c r="Y529" s="1132"/>
      <c r="Z529" s="1132"/>
      <c r="AA529" s="1132"/>
      <c r="AB529" s="1132"/>
      <c r="AC529" s="498"/>
      <c r="AD529" s="1132">
        <v>3.2581172705344592</v>
      </c>
      <c r="AE529" s="1132"/>
      <c r="AF529" s="1132"/>
      <c r="AG529" s="1132"/>
      <c r="AH529" s="1132"/>
      <c r="AI529" s="1132"/>
      <c r="AJ529" s="499"/>
    </row>
    <row r="530" spans="1:70" hidden="1">
      <c r="C530" s="925" t="s">
        <v>823</v>
      </c>
      <c r="D530" s="925"/>
      <c r="E530" s="925"/>
      <c r="F530" s="925"/>
      <c r="G530" s="925"/>
      <c r="H530" s="925"/>
      <c r="I530" s="925"/>
      <c r="J530" s="925"/>
      <c r="K530" s="925"/>
      <c r="L530" s="925"/>
      <c r="M530" s="925"/>
      <c r="N530" s="925"/>
      <c r="O530" s="925"/>
      <c r="P530" s="925"/>
      <c r="Q530" s="925"/>
      <c r="R530" s="307"/>
      <c r="S530" s="957" t="s">
        <v>802</v>
      </c>
      <c r="T530" s="957"/>
      <c r="U530" s="957"/>
      <c r="V530" s="307"/>
      <c r="W530" s="1132">
        <v>2.4607704714652621</v>
      </c>
      <c r="X530" s="1132"/>
      <c r="Y530" s="1132"/>
      <c r="Z530" s="1132"/>
      <c r="AA530" s="1132"/>
      <c r="AB530" s="1132"/>
      <c r="AC530" s="498"/>
      <c r="AD530" s="1132">
        <v>3.2581172705344592</v>
      </c>
      <c r="AE530" s="1132"/>
      <c r="AF530" s="1132"/>
      <c r="AG530" s="1132"/>
      <c r="AH530" s="1132"/>
      <c r="AI530" s="1132"/>
      <c r="AJ530" s="499"/>
    </row>
    <row r="531" spans="1:70" hidden="1">
      <c r="C531" s="1129" t="s">
        <v>824</v>
      </c>
      <c r="D531" s="1129"/>
      <c r="E531" s="1129"/>
      <c r="F531" s="1129"/>
      <c r="G531" s="1129"/>
      <c r="H531" s="1129"/>
      <c r="I531" s="1129"/>
      <c r="J531" s="1129"/>
      <c r="K531" s="1129"/>
      <c r="L531" s="1129"/>
      <c r="M531" s="1129"/>
      <c r="N531" s="1129"/>
      <c r="O531" s="1129"/>
      <c r="P531" s="1129"/>
      <c r="Q531" s="1129"/>
      <c r="R531" s="307"/>
      <c r="S531" s="957" t="s">
        <v>802</v>
      </c>
      <c r="T531" s="957"/>
      <c r="U531" s="957"/>
      <c r="V531" s="307"/>
      <c r="W531" s="1132">
        <v>3.7400977151447066</v>
      </c>
      <c r="X531" s="1132"/>
      <c r="Y531" s="1132"/>
      <c r="Z531" s="1132"/>
      <c r="AA531" s="1132"/>
      <c r="AB531" s="1132"/>
      <c r="AC531" s="498"/>
      <c r="AD531" s="1132">
        <v>4.5945822464695381</v>
      </c>
      <c r="AE531" s="1132"/>
      <c r="AF531" s="1132"/>
      <c r="AG531" s="1132"/>
      <c r="AH531" s="1132"/>
      <c r="AI531" s="1132"/>
      <c r="AJ531" s="499"/>
    </row>
    <row r="532" spans="1:70" hidden="1"/>
    <row r="533" spans="1:70" hidden="1">
      <c r="A533" s="125" t="s">
        <v>351</v>
      </c>
      <c r="C533" s="97" t="s">
        <v>825</v>
      </c>
      <c r="AK533" s="97" t="s">
        <v>825</v>
      </c>
    </row>
    <row r="534" spans="1:70" hidden="1">
      <c r="C534" s="1133" t="s">
        <v>826</v>
      </c>
      <c r="D534" s="1133"/>
      <c r="E534" s="1133"/>
      <c r="F534" s="1133"/>
      <c r="G534" s="1133"/>
      <c r="H534" s="1133"/>
      <c r="I534" s="1133"/>
      <c r="J534" s="1133"/>
      <c r="K534" s="1133"/>
      <c r="L534" s="1133"/>
      <c r="M534" s="1133"/>
      <c r="N534" s="1133"/>
      <c r="O534" s="1133"/>
      <c r="P534" s="1133"/>
      <c r="Q534" s="1133"/>
      <c r="R534" s="1133"/>
      <c r="S534" s="1133"/>
      <c r="T534" s="1133"/>
      <c r="U534" s="1133"/>
      <c r="V534" s="1133"/>
      <c r="W534" s="1133"/>
      <c r="X534" s="1133"/>
      <c r="Y534" s="1133"/>
      <c r="Z534" s="1133"/>
      <c r="AA534" s="1133"/>
      <c r="AB534" s="1133"/>
      <c r="AC534" s="1133"/>
      <c r="AD534" s="1133"/>
      <c r="AE534" s="1133"/>
      <c r="AF534" s="1133"/>
      <c r="AG534" s="1133"/>
      <c r="AH534" s="1133"/>
      <c r="AI534" s="1133"/>
      <c r="AK534" s="1133" t="s">
        <v>827</v>
      </c>
      <c r="AL534" s="1133"/>
      <c r="AM534" s="1133"/>
      <c r="AN534" s="1133"/>
      <c r="AO534" s="1133"/>
      <c r="AP534" s="1133"/>
      <c r="AQ534" s="1133"/>
      <c r="AR534" s="1133"/>
      <c r="AS534" s="1133"/>
      <c r="AT534" s="1133"/>
      <c r="AU534" s="1133"/>
      <c r="AV534" s="1133"/>
      <c r="AW534" s="1133"/>
      <c r="AX534" s="1133"/>
      <c r="AY534" s="1133"/>
      <c r="AZ534" s="1133"/>
      <c r="BA534" s="1133"/>
      <c r="BB534" s="1133"/>
      <c r="BC534" s="1133"/>
      <c r="BD534" s="1133"/>
      <c r="BE534" s="1133"/>
      <c r="BF534" s="1133"/>
      <c r="BG534" s="1133"/>
      <c r="BH534" s="1133"/>
      <c r="BI534" s="1133"/>
      <c r="BJ534" s="1133"/>
      <c r="BK534" s="1133"/>
      <c r="BL534" s="1133"/>
      <c r="BM534" s="1133"/>
      <c r="BN534" s="1133"/>
      <c r="BO534" s="1133"/>
      <c r="BP534" s="1133"/>
      <c r="BQ534" s="1133"/>
      <c r="BR534" s="501"/>
    </row>
    <row r="535" spans="1:70" hidden="1">
      <c r="C535" s="501"/>
      <c r="D535" s="501"/>
      <c r="E535" s="501"/>
      <c r="F535" s="501"/>
      <c r="G535" s="501"/>
      <c r="H535" s="501"/>
      <c r="I535" s="501"/>
      <c r="J535" s="501"/>
      <c r="K535" s="501"/>
      <c r="L535" s="501"/>
      <c r="M535" s="501"/>
      <c r="N535" s="501"/>
      <c r="O535" s="501"/>
      <c r="P535" s="501"/>
      <c r="Q535" s="501"/>
      <c r="R535" s="501"/>
      <c r="S535" s="501"/>
      <c r="T535" s="1134" t="s">
        <v>828</v>
      </c>
      <c r="U535" s="1134"/>
      <c r="V535" s="501"/>
      <c r="W535" s="501"/>
      <c r="X535" s="1135" t="s">
        <v>829</v>
      </c>
      <c r="Y535" s="1135"/>
      <c r="Z535" s="1135"/>
      <c r="AA535" s="1135"/>
      <c r="AB535" s="1135"/>
      <c r="AC535" s="1135"/>
      <c r="AD535" s="502"/>
      <c r="AE535" s="1135" t="s">
        <v>830</v>
      </c>
      <c r="AF535" s="1135"/>
      <c r="AG535" s="1135"/>
      <c r="AH535" s="1135"/>
      <c r="AI535" s="1135"/>
      <c r="AK535" s="501"/>
      <c r="AL535" s="501"/>
      <c r="AM535" s="501"/>
      <c r="AN535" s="501"/>
      <c r="AO535" s="501"/>
      <c r="AP535" s="501"/>
      <c r="AQ535" s="501"/>
      <c r="AR535" s="501"/>
      <c r="AS535" s="501"/>
      <c r="AT535" s="501"/>
      <c r="AU535" s="501"/>
      <c r="AV535" s="501"/>
      <c r="AW535" s="501"/>
      <c r="AX535" s="501"/>
      <c r="AY535" s="501"/>
      <c r="AZ535" s="501"/>
      <c r="BA535" s="501"/>
      <c r="BB535" s="501"/>
      <c r="BC535" s="501"/>
      <c r="BD535" s="501"/>
      <c r="BE535" s="501"/>
      <c r="BF535" s="501"/>
      <c r="BG535" s="501"/>
      <c r="BH535" s="501"/>
      <c r="BI535" s="501"/>
      <c r="BJ535" s="501"/>
      <c r="BK535" s="501"/>
      <c r="BL535" s="501"/>
      <c r="BM535" s="501"/>
      <c r="BN535" s="501"/>
      <c r="BO535" s="501"/>
      <c r="BP535" s="501"/>
      <c r="BQ535" s="501"/>
      <c r="BR535" s="501"/>
    </row>
    <row r="536" spans="1:70" hidden="1">
      <c r="C536" s="140"/>
      <c r="D536" s="501"/>
      <c r="E536" s="501"/>
      <c r="F536" s="501"/>
      <c r="G536" s="501"/>
      <c r="H536" s="501"/>
      <c r="I536" s="501"/>
      <c r="J536" s="501"/>
      <c r="K536" s="501"/>
      <c r="L536" s="501"/>
      <c r="M536" s="501"/>
      <c r="N536" s="501"/>
      <c r="O536" s="501"/>
      <c r="P536" s="501"/>
      <c r="Q536" s="501"/>
      <c r="R536" s="501"/>
      <c r="S536" s="501"/>
      <c r="T536" s="1136"/>
      <c r="U536" s="1136"/>
      <c r="V536" s="501"/>
      <c r="W536" s="501"/>
      <c r="X536" s="1137" t="s">
        <v>831</v>
      </c>
      <c r="Y536" s="1137"/>
      <c r="Z536" s="1137"/>
      <c r="AA536" s="1137"/>
      <c r="AB536" s="1137"/>
      <c r="AC536" s="1137"/>
      <c r="AD536" s="501"/>
      <c r="AE536" s="1138" t="s">
        <v>831</v>
      </c>
      <c r="AF536" s="1138"/>
      <c r="AG536" s="1138"/>
      <c r="AH536" s="1138"/>
      <c r="AI536" s="1138"/>
      <c r="AK536" s="501"/>
      <c r="AL536" s="501"/>
      <c r="AM536" s="501"/>
      <c r="AN536" s="501"/>
      <c r="AO536" s="501"/>
      <c r="AP536" s="501"/>
      <c r="AQ536" s="501"/>
      <c r="AR536" s="501"/>
      <c r="AS536" s="501"/>
      <c r="AT536" s="501"/>
      <c r="AU536" s="501"/>
      <c r="AV536" s="501"/>
      <c r="AW536" s="501"/>
      <c r="AX536" s="501"/>
      <c r="AY536" s="501"/>
      <c r="AZ536" s="501"/>
      <c r="BA536" s="501"/>
      <c r="BB536" s="501"/>
      <c r="BC536" s="501"/>
      <c r="BD536" s="501"/>
      <c r="BE536" s="501"/>
      <c r="BF536" s="501"/>
      <c r="BG536" s="501"/>
      <c r="BH536" s="501"/>
      <c r="BI536" s="501"/>
      <c r="BJ536" s="501"/>
      <c r="BK536" s="501"/>
      <c r="BL536" s="501"/>
      <c r="BM536" s="501"/>
      <c r="BN536" s="501"/>
      <c r="BO536" s="501"/>
      <c r="BP536" s="501"/>
      <c r="BQ536" s="501"/>
      <c r="BR536" s="501"/>
    </row>
    <row r="537" spans="1:70" hidden="1">
      <c r="C537" s="140" t="s">
        <v>832</v>
      </c>
      <c r="D537" s="501"/>
      <c r="E537" s="501"/>
      <c r="F537" s="501"/>
      <c r="G537" s="501"/>
      <c r="H537" s="501"/>
      <c r="I537" s="501"/>
      <c r="J537" s="501"/>
      <c r="K537" s="501"/>
      <c r="L537" s="501"/>
      <c r="M537" s="501"/>
      <c r="N537" s="501"/>
      <c r="O537" s="501"/>
      <c r="P537" s="501"/>
      <c r="Q537" s="501"/>
      <c r="R537" s="501"/>
      <c r="S537" s="501"/>
      <c r="T537" s="1136"/>
      <c r="U537" s="1136"/>
      <c r="V537" s="501"/>
      <c r="W537" s="501"/>
      <c r="X537" s="1139"/>
      <c r="Y537" s="1139"/>
      <c r="Z537" s="1139"/>
      <c r="AA537" s="1139"/>
      <c r="AB537" s="1139"/>
      <c r="AC537" s="1139"/>
      <c r="AD537" s="501"/>
      <c r="AE537" s="1139"/>
      <c r="AF537" s="1139"/>
      <c r="AG537" s="1139"/>
      <c r="AH537" s="1139"/>
      <c r="AI537" s="1139"/>
      <c r="AK537" s="501"/>
      <c r="AL537" s="501"/>
      <c r="AM537" s="501"/>
      <c r="AN537" s="501"/>
      <c r="AO537" s="501"/>
      <c r="AP537" s="501"/>
      <c r="AQ537" s="501"/>
      <c r="AR537" s="501"/>
      <c r="AS537" s="501"/>
      <c r="AT537" s="501"/>
      <c r="AU537" s="501"/>
      <c r="AV537" s="501"/>
      <c r="AW537" s="501"/>
      <c r="AX537" s="501"/>
      <c r="AY537" s="501"/>
      <c r="AZ537" s="501"/>
      <c r="BA537" s="501"/>
      <c r="BB537" s="501"/>
      <c r="BC537" s="501"/>
      <c r="BD537" s="501"/>
      <c r="BE537" s="501"/>
      <c r="BF537" s="501"/>
      <c r="BG537" s="501"/>
      <c r="BH537" s="501"/>
      <c r="BI537" s="501"/>
      <c r="BJ537" s="501"/>
      <c r="BK537" s="501"/>
      <c r="BL537" s="501"/>
      <c r="BM537" s="501"/>
      <c r="BN537" s="501"/>
      <c r="BO537" s="501"/>
      <c r="BP537" s="501"/>
      <c r="BQ537" s="501"/>
      <c r="BR537" s="501"/>
    </row>
    <row r="538" spans="1:70" hidden="1">
      <c r="C538" s="140" t="s">
        <v>833</v>
      </c>
      <c r="D538" s="501"/>
      <c r="E538" s="501"/>
      <c r="F538" s="501"/>
      <c r="G538" s="501"/>
      <c r="H538" s="501"/>
      <c r="I538" s="501"/>
      <c r="J538" s="501"/>
      <c r="K538" s="501"/>
      <c r="L538" s="501"/>
      <c r="M538" s="501"/>
      <c r="N538" s="501"/>
      <c r="O538" s="501"/>
      <c r="P538" s="501"/>
      <c r="Q538" s="501"/>
      <c r="R538" s="501"/>
      <c r="S538" s="501"/>
      <c r="T538" s="1136"/>
      <c r="U538" s="1136"/>
      <c r="V538" s="501"/>
      <c r="W538" s="501"/>
      <c r="X538" s="1140"/>
      <c r="Y538" s="1139"/>
      <c r="Z538" s="1139"/>
      <c r="AA538" s="1139"/>
      <c r="AB538" s="1139"/>
      <c r="AC538" s="1139"/>
      <c r="AD538" s="501"/>
      <c r="AE538" s="1139"/>
      <c r="AF538" s="1139"/>
      <c r="AG538" s="1139"/>
      <c r="AH538" s="1139"/>
      <c r="AI538" s="1139"/>
      <c r="AK538" s="501"/>
      <c r="AL538" s="501"/>
      <c r="AM538" s="501"/>
      <c r="AN538" s="501"/>
      <c r="AO538" s="501"/>
      <c r="AP538" s="501"/>
      <c r="AQ538" s="501"/>
      <c r="AR538" s="501"/>
      <c r="AS538" s="501"/>
      <c r="AT538" s="501"/>
      <c r="AU538" s="501"/>
      <c r="AV538" s="501"/>
      <c r="AW538" s="501"/>
      <c r="AX538" s="501"/>
      <c r="AY538" s="501"/>
      <c r="AZ538" s="501"/>
      <c r="BA538" s="501"/>
      <c r="BB538" s="501"/>
      <c r="BC538" s="501"/>
      <c r="BD538" s="501"/>
      <c r="BE538" s="501"/>
      <c r="BF538" s="501"/>
      <c r="BG538" s="501"/>
      <c r="BH538" s="501"/>
      <c r="BI538" s="501"/>
      <c r="BJ538" s="501"/>
      <c r="BK538" s="501"/>
      <c r="BL538" s="501"/>
      <c r="BM538" s="501"/>
      <c r="BN538" s="501"/>
      <c r="BO538" s="501"/>
      <c r="BP538" s="501"/>
      <c r="BQ538" s="501"/>
      <c r="BR538" s="501"/>
    </row>
    <row r="539" spans="1:70" hidden="1">
      <c r="C539" s="140" t="s">
        <v>834</v>
      </c>
      <c r="D539" s="501"/>
      <c r="E539" s="501"/>
      <c r="F539" s="501"/>
      <c r="G539" s="501"/>
      <c r="H539" s="501"/>
      <c r="I539" s="501"/>
      <c r="J539" s="501"/>
      <c r="K539" s="501"/>
      <c r="L539" s="501"/>
      <c r="M539" s="501"/>
      <c r="N539" s="501"/>
      <c r="O539" s="501"/>
      <c r="P539" s="501"/>
      <c r="Q539" s="501"/>
      <c r="R539" s="501"/>
      <c r="S539" s="501"/>
      <c r="T539" s="1136"/>
      <c r="U539" s="1136"/>
      <c r="V539" s="501"/>
      <c r="W539" s="501"/>
      <c r="X539" s="1139"/>
      <c r="Y539" s="1139"/>
      <c r="Z539" s="1139"/>
      <c r="AA539" s="1139"/>
      <c r="AB539" s="1139"/>
      <c r="AC539" s="1139"/>
      <c r="AD539" s="501"/>
      <c r="AE539" s="1139"/>
      <c r="AF539" s="1139"/>
      <c r="AG539" s="1139"/>
      <c r="AH539" s="1139"/>
      <c r="AI539" s="1139"/>
      <c r="AK539" s="501"/>
      <c r="AL539" s="501"/>
      <c r="AM539" s="501"/>
      <c r="AN539" s="501"/>
      <c r="AO539" s="501"/>
      <c r="AP539" s="501"/>
      <c r="AQ539" s="501"/>
      <c r="AR539" s="501"/>
      <c r="AS539" s="501"/>
      <c r="AT539" s="501"/>
      <c r="AU539" s="501"/>
      <c r="AV539" s="501"/>
      <c r="AW539" s="501"/>
      <c r="AX539" s="501"/>
      <c r="AY539" s="501"/>
      <c r="AZ539" s="501"/>
      <c r="BA539" s="501"/>
      <c r="BB539" s="501"/>
      <c r="BC539" s="501"/>
      <c r="BD539" s="501"/>
      <c r="BE539" s="501"/>
      <c r="BF539" s="501"/>
      <c r="BG539" s="501"/>
      <c r="BH539" s="501"/>
      <c r="BI539" s="501"/>
      <c r="BJ539" s="501"/>
      <c r="BK539" s="501"/>
      <c r="BL539" s="501"/>
      <c r="BM539" s="501"/>
      <c r="BN539" s="501"/>
      <c r="BO539" s="501"/>
      <c r="BP539" s="501"/>
      <c r="BQ539" s="501"/>
      <c r="BR539" s="501"/>
    </row>
    <row r="540" spans="1:70" hidden="1">
      <c r="C540" s="501"/>
      <c r="D540" s="501"/>
      <c r="E540" s="501"/>
      <c r="F540" s="501"/>
      <c r="G540" s="501"/>
      <c r="H540" s="501"/>
      <c r="I540" s="501"/>
      <c r="J540" s="501"/>
      <c r="K540" s="501"/>
      <c r="L540" s="501"/>
      <c r="M540" s="501"/>
      <c r="N540" s="501"/>
      <c r="O540" s="501"/>
      <c r="P540" s="501"/>
      <c r="Q540" s="501"/>
      <c r="R540" s="501"/>
      <c r="S540" s="501"/>
      <c r="T540" s="501"/>
      <c r="U540" s="501"/>
      <c r="V540" s="501"/>
      <c r="W540" s="501"/>
      <c r="X540" s="501"/>
      <c r="Y540" s="501"/>
      <c r="Z540" s="501"/>
      <c r="AA540" s="501"/>
      <c r="AB540" s="501"/>
      <c r="AC540" s="501"/>
      <c r="AD540" s="501"/>
      <c r="AE540" s="501"/>
      <c r="AF540" s="501"/>
      <c r="AG540" s="501"/>
      <c r="AH540" s="501"/>
      <c r="AI540" s="501"/>
      <c r="AK540" s="501"/>
      <c r="AL540" s="501"/>
      <c r="AM540" s="501"/>
      <c r="AN540" s="501"/>
      <c r="AO540" s="501"/>
      <c r="AP540" s="501"/>
      <c r="AQ540" s="501"/>
      <c r="AR540" s="501"/>
      <c r="AS540" s="501"/>
      <c r="AT540" s="501"/>
      <c r="AU540" s="501"/>
      <c r="AV540" s="501"/>
      <c r="AW540" s="501"/>
      <c r="AX540" s="501"/>
      <c r="AY540" s="501"/>
      <c r="AZ540" s="501"/>
      <c r="BA540" s="501"/>
      <c r="BB540" s="501"/>
      <c r="BC540" s="501"/>
      <c r="BD540" s="501"/>
      <c r="BE540" s="501"/>
      <c r="BF540" s="501"/>
      <c r="BG540" s="501"/>
      <c r="BH540" s="501"/>
      <c r="BI540" s="501"/>
      <c r="BJ540" s="501"/>
      <c r="BK540" s="501"/>
      <c r="BL540" s="501"/>
      <c r="BM540" s="501"/>
      <c r="BN540" s="501"/>
      <c r="BO540" s="501"/>
      <c r="BP540" s="501"/>
      <c r="BQ540" s="501"/>
      <c r="BR540" s="501"/>
    </row>
    <row r="541" spans="1:70">
      <c r="T541" s="1141" t="s">
        <v>961</v>
      </c>
      <c r="U541" s="1141"/>
      <c r="V541" s="1141"/>
      <c r="W541" s="1141"/>
      <c r="X541" s="1141"/>
      <c r="Y541" s="1141"/>
      <c r="Z541" s="1141"/>
      <c r="AA541" s="1141"/>
      <c r="AB541" s="1141"/>
      <c r="AC541" s="1141"/>
      <c r="AD541" s="1141"/>
      <c r="AE541" s="1141"/>
      <c r="AF541" s="1141"/>
      <c r="AG541" s="1141"/>
      <c r="AH541" s="1141"/>
      <c r="AI541" s="1141"/>
      <c r="BJ541" s="300" t="s">
        <v>835</v>
      </c>
    </row>
    <row r="542" spans="1:70" hidden="1">
      <c r="AB542" s="94"/>
      <c r="BJ542" s="300"/>
    </row>
    <row r="543" spans="1:70">
      <c r="C543" s="97"/>
      <c r="D543" s="97"/>
      <c r="E543" s="97"/>
      <c r="F543" s="97" t="s">
        <v>836</v>
      </c>
      <c r="G543" s="97"/>
      <c r="H543" s="97"/>
      <c r="I543" s="97"/>
      <c r="J543" s="97"/>
      <c r="K543" s="97"/>
      <c r="L543" s="97"/>
      <c r="M543" s="97"/>
      <c r="N543" s="97"/>
      <c r="O543" s="97"/>
      <c r="P543" s="97"/>
      <c r="Q543" s="97"/>
      <c r="R543" s="762" t="s">
        <v>336</v>
      </c>
      <c r="S543" s="762"/>
      <c r="T543" s="762"/>
      <c r="U543" s="762"/>
      <c r="V543" s="762"/>
      <c r="W543" s="762"/>
      <c r="X543" s="762"/>
      <c r="Y543" s="762"/>
      <c r="Z543" s="97"/>
      <c r="AA543" s="97"/>
      <c r="AB543" s="97"/>
      <c r="AC543" s="762" t="s">
        <v>967</v>
      </c>
      <c r="AD543" s="762"/>
      <c r="AE543" s="762"/>
      <c r="AF543" s="762"/>
      <c r="AG543" s="762"/>
      <c r="AH543" s="762"/>
      <c r="AI543" s="762"/>
      <c r="AO543" s="94" t="s">
        <v>836</v>
      </c>
      <c r="AZ543" s="94" t="s">
        <v>336</v>
      </c>
      <c r="BJ543" s="94" t="s">
        <v>837</v>
      </c>
    </row>
    <row r="544" spans="1:70">
      <c r="C544" s="97"/>
      <c r="S544" s="97"/>
      <c r="T544" s="97"/>
      <c r="U544" s="97"/>
      <c r="V544" s="97"/>
      <c r="W544" s="97"/>
      <c r="AI544" s="97"/>
    </row>
    <row r="545" spans="1:92">
      <c r="C545" s="97"/>
      <c r="S545" s="97"/>
      <c r="T545" s="97"/>
      <c r="U545" s="97"/>
      <c r="V545" s="97"/>
      <c r="W545" s="97"/>
      <c r="AI545" s="97"/>
    </row>
    <row r="546" spans="1:92">
      <c r="C546" s="97"/>
      <c r="S546" s="97"/>
      <c r="T546" s="97"/>
      <c r="U546" s="97"/>
      <c r="V546" s="97"/>
      <c r="W546" s="97"/>
      <c r="AI546" s="97"/>
    </row>
    <row r="547" spans="1:92">
      <c r="C547" s="97"/>
      <c r="S547" s="97"/>
      <c r="T547" s="97"/>
      <c r="U547" s="97"/>
      <c r="V547" s="97"/>
      <c r="W547" s="97"/>
      <c r="AI547" s="97"/>
    </row>
    <row r="548" spans="1:92">
      <c r="C548" s="97"/>
      <c r="D548" s="97"/>
      <c r="E548" s="97"/>
      <c r="F548" s="97" t="s">
        <v>838</v>
      </c>
      <c r="G548" s="97"/>
      <c r="H548" s="97"/>
      <c r="I548" s="97"/>
      <c r="J548" s="97"/>
      <c r="K548" s="97"/>
      <c r="L548" s="97"/>
      <c r="M548" s="97"/>
      <c r="N548" s="97"/>
      <c r="O548" s="97"/>
      <c r="P548" s="97"/>
      <c r="Q548" s="97"/>
      <c r="R548" s="1142" t="s">
        <v>400</v>
      </c>
      <c r="S548" s="1142"/>
      <c r="T548" s="1142"/>
      <c r="U548" s="1142"/>
      <c r="V548" s="1142"/>
      <c r="W548" s="1142"/>
      <c r="X548" s="1142"/>
      <c r="Y548" s="1142"/>
      <c r="Z548" s="503"/>
      <c r="AA548" s="97"/>
      <c r="AB548" s="97"/>
      <c r="AC548" s="762" t="s">
        <v>325</v>
      </c>
      <c r="AD548" s="762"/>
      <c r="AE548" s="762"/>
      <c r="AF548" s="762"/>
      <c r="AG548" s="762"/>
      <c r="AH548" s="762"/>
      <c r="AI548" s="762"/>
    </row>
    <row r="549" spans="1:92" s="97" customFormat="1" ht="14.25">
      <c r="A549" s="103"/>
      <c r="B549" s="96"/>
      <c r="G549" s="94"/>
      <c r="R549" s="94"/>
      <c r="AB549" s="94"/>
      <c r="AJ549" s="134"/>
      <c r="AO549" s="94" t="s">
        <v>839</v>
      </c>
      <c r="AZ549" s="94"/>
      <c r="BJ549" s="94"/>
      <c r="BS549" s="138"/>
      <c r="BT549" s="138"/>
      <c r="BU549" s="138"/>
      <c r="BV549" s="139"/>
      <c r="BW549" s="139"/>
      <c r="BX549" s="139"/>
      <c r="BY549" s="139"/>
      <c r="BZ549" s="139"/>
      <c r="CA549" s="139"/>
      <c r="CB549" s="139"/>
      <c r="CC549" s="139"/>
      <c r="CD549" s="139"/>
      <c r="CE549" s="139"/>
      <c r="CF549" s="139"/>
      <c r="CG549" s="139"/>
      <c r="CH549" s="139"/>
      <c r="CI549" s="139"/>
      <c r="CJ549" s="139"/>
      <c r="CK549" s="139"/>
      <c r="CL549" s="139"/>
      <c r="CM549" s="139"/>
      <c r="CN549" s="139"/>
    </row>
  </sheetData>
  <mergeCells count="1476">
    <mergeCell ref="T536:U536"/>
    <mergeCell ref="X536:AC536"/>
    <mergeCell ref="AE536:AI536"/>
    <mergeCell ref="T537:U537"/>
    <mergeCell ref="X537:AC537"/>
    <mergeCell ref="AE537:AI537"/>
    <mergeCell ref="T538:U538"/>
    <mergeCell ref="X538:AC538"/>
    <mergeCell ref="AE538:AI538"/>
    <mergeCell ref="T539:U539"/>
    <mergeCell ref="X539:AC539"/>
    <mergeCell ref="AE539:AI539"/>
    <mergeCell ref="T541:AI541"/>
    <mergeCell ref="R543:Y543"/>
    <mergeCell ref="AC543:AI543"/>
    <mergeCell ref="R548:Y548"/>
    <mergeCell ref="AC548:AI548"/>
    <mergeCell ref="C528:Q528"/>
    <mergeCell ref="AD528:AI528"/>
    <mergeCell ref="C529:Q529"/>
    <mergeCell ref="S529:U529"/>
    <mergeCell ref="W529:AB529"/>
    <mergeCell ref="AD529:AI529"/>
    <mergeCell ref="C530:Q530"/>
    <mergeCell ref="S530:U530"/>
    <mergeCell ref="W530:AB530"/>
    <mergeCell ref="AD530:AI530"/>
    <mergeCell ref="C531:Q531"/>
    <mergeCell ref="S531:U531"/>
    <mergeCell ref="W531:AB531"/>
    <mergeCell ref="AD531:AI531"/>
    <mergeCell ref="C534:AI534"/>
    <mergeCell ref="AK534:BQ534"/>
    <mergeCell ref="T535:U535"/>
    <mergeCell ref="X535:AC535"/>
    <mergeCell ref="AE535:AI535"/>
    <mergeCell ref="C522:Q522"/>
    <mergeCell ref="S522:U522"/>
    <mergeCell ref="W522:AB522"/>
    <mergeCell ref="AD522:AI522"/>
    <mergeCell ref="C523:Q523"/>
    <mergeCell ref="S523:U523"/>
    <mergeCell ref="W523:AB523"/>
    <mergeCell ref="AD523:AI523"/>
    <mergeCell ref="C524:Q524"/>
    <mergeCell ref="W524:AB524"/>
    <mergeCell ref="C525:Q525"/>
    <mergeCell ref="C526:Q526"/>
    <mergeCell ref="S526:U526"/>
    <mergeCell ref="W526:AB526"/>
    <mergeCell ref="AD526:AI526"/>
    <mergeCell ref="C527:Q527"/>
    <mergeCell ref="S527:U527"/>
    <mergeCell ref="W527:AB527"/>
    <mergeCell ref="AD527:AI527"/>
    <mergeCell ref="C517:Q517"/>
    <mergeCell ref="S517:U517"/>
    <mergeCell ref="W517:AB517"/>
    <mergeCell ref="AD517:AI517"/>
    <mergeCell ref="C518:Q518"/>
    <mergeCell ref="S518:U518"/>
    <mergeCell ref="W518:AB518"/>
    <mergeCell ref="AD518:AI518"/>
    <mergeCell ref="C519:Q519"/>
    <mergeCell ref="S519:U519"/>
    <mergeCell ref="W519:AB519"/>
    <mergeCell ref="C520:Q520"/>
    <mergeCell ref="S520:U520"/>
    <mergeCell ref="W520:AB520"/>
    <mergeCell ref="AD520:AI520"/>
    <mergeCell ref="C521:Q521"/>
    <mergeCell ref="S521:U521"/>
    <mergeCell ref="W521:AB521"/>
    <mergeCell ref="AD521:AI521"/>
    <mergeCell ref="C511:Q511"/>
    <mergeCell ref="S511:U511"/>
    <mergeCell ref="W511:AB511"/>
    <mergeCell ref="AD511:AI511"/>
    <mergeCell ref="C512:Q512"/>
    <mergeCell ref="AD512:AI512"/>
    <mergeCell ref="C513:Q513"/>
    <mergeCell ref="S513:U513"/>
    <mergeCell ref="W513:AB513"/>
    <mergeCell ref="AD513:AI513"/>
    <mergeCell ref="C514:Q514"/>
    <mergeCell ref="S514:U514"/>
    <mergeCell ref="W514:AB514"/>
    <mergeCell ref="AD514:AI514"/>
    <mergeCell ref="C515:Q515"/>
    <mergeCell ref="C516:Q516"/>
    <mergeCell ref="S516:U516"/>
    <mergeCell ref="W516:AB516"/>
    <mergeCell ref="AD516:AI516"/>
    <mergeCell ref="P500:V500"/>
    <mergeCell ref="W500:AC500"/>
    <mergeCell ref="AE500:AI500"/>
    <mergeCell ref="P501:V501"/>
    <mergeCell ref="W502:AC502"/>
    <mergeCell ref="AE502:AI502"/>
    <mergeCell ref="C504:V504"/>
    <mergeCell ref="W504:AC504"/>
    <mergeCell ref="AE504:AI504"/>
    <mergeCell ref="C506:AI506"/>
    <mergeCell ref="C507:Q507"/>
    <mergeCell ref="S507:U507"/>
    <mergeCell ref="W507:AB507"/>
    <mergeCell ref="AD507:AI507"/>
    <mergeCell ref="C508:Q508"/>
    <mergeCell ref="C509:Q509"/>
    <mergeCell ref="C510:Q510"/>
    <mergeCell ref="S510:U510"/>
    <mergeCell ref="W510:AB510"/>
    <mergeCell ref="AD510:AI510"/>
    <mergeCell ref="C483:AI483"/>
    <mergeCell ref="C484:AI484"/>
    <mergeCell ref="B487:AI487"/>
    <mergeCell ref="C492:J492"/>
    <mergeCell ref="L492:R492"/>
    <mergeCell ref="S492:AA492"/>
    <mergeCell ref="AB492:AI492"/>
    <mergeCell ref="AC493:AI493"/>
    <mergeCell ref="L494:R494"/>
    <mergeCell ref="S494:AA494"/>
    <mergeCell ref="AB494:AI494"/>
    <mergeCell ref="C495:K495"/>
    <mergeCell ref="L495:R495"/>
    <mergeCell ref="S495:AA495"/>
    <mergeCell ref="AB495:AI495"/>
    <mergeCell ref="P499:V499"/>
    <mergeCell ref="W499:AC499"/>
    <mergeCell ref="AE499:AI499"/>
    <mergeCell ref="C457:L457"/>
    <mergeCell ref="C459:L459"/>
    <mergeCell ref="C460:AI460"/>
    <mergeCell ref="C461:AI461"/>
    <mergeCell ref="C462:L462"/>
    <mergeCell ref="C463:AI463"/>
    <mergeCell ref="C464:AI464"/>
    <mergeCell ref="C466:L466"/>
    <mergeCell ref="C467:AI467"/>
    <mergeCell ref="C469:L469"/>
    <mergeCell ref="C470:AI470"/>
    <mergeCell ref="C472:L472"/>
    <mergeCell ref="C473:AI473"/>
    <mergeCell ref="C475:L475"/>
    <mergeCell ref="C476:AI476"/>
    <mergeCell ref="C478:L478"/>
    <mergeCell ref="C479:AI479"/>
    <mergeCell ref="C450:N450"/>
    <mergeCell ref="O450:R450"/>
    <mergeCell ref="T450:X450"/>
    <mergeCell ref="Z450:AD450"/>
    <mergeCell ref="AF450:AI450"/>
    <mergeCell ref="C451:N451"/>
    <mergeCell ref="O451:R451"/>
    <mergeCell ref="T451:X451"/>
    <mergeCell ref="Z451:AD451"/>
    <mergeCell ref="AF451:AI451"/>
    <mergeCell ref="C452:N452"/>
    <mergeCell ref="O452:R452"/>
    <mergeCell ref="T452:X452"/>
    <mergeCell ref="Z452:AD452"/>
    <mergeCell ref="AF452:AI452"/>
    <mergeCell ref="O453:R453"/>
    <mergeCell ref="T453:X453"/>
    <mergeCell ref="Z453:AD453"/>
    <mergeCell ref="AF453:AI453"/>
    <mergeCell ref="Z441:AI441"/>
    <mergeCell ref="O442:R442"/>
    <mergeCell ref="T442:X442"/>
    <mergeCell ref="Z442:AD442"/>
    <mergeCell ref="AF442:AI442"/>
    <mergeCell ref="O443:R443"/>
    <mergeCell ref="T443:X443"/>
    <mergeCell ref="C444:X444"/>
    <mergeCell ref="Z444:AD444"/>
    <mergeCell ref="C445:X445"/>
    <mergeCell ref="Z445:AD445"/>
    <mergeCell ref="C446:X446"/>
    <mergeCell ref="Z446:AD446"/>
    <mergeCell ref="O447:R447"/>
    <mergeCell ref="T447:X447"/>
    <mergeCell ref="Z447:AD447"/>
    <mergeCell ref="O449:R449"/>
    <mergeCell ref="T449:X449"/>
    <mergeCell ref="Z449:AD449"/>
    <mergeCell ref="AF444:AJ444"/>
    <mergeCell ref="AF445:AJ445"/>
    <mergeCell ref="AF446:AJ446"/>
    <mergeCell ref="AF447:AJ447"/>
    <mergeCell ref="W425:AB425"/>
    <mergeCell ref="AD425:AI425"/>
    <mergeCell ref="AD430:AI430"/>
    <mergeCell ref="W431:AB431"/>
    <mergeCell ref="AD431:AI431"/>
    <mergeCell ref="W432:AB432"/>
    <mergeCell ref="AD432:AI432"/>
    <mergeCell ref="W433:AB433"/>
    <mergeCell ref="AD433:AI433"/>
    <mergeCell ref="C434:U434"/>
    <mergeCell ref="W434:AB434"/>
    <mergeCell ref="AD434:AI434"/>
    <mergeCell ref="C435:U435"/>
    <mergeCell ref="W435:AB435"/>
    <mergeCell ref="AD435:AI435"/>
    <mergeCell ref="W436:AB436"/>
    <mergeCell ref="AD436:AI436"/>
    <mergeCell ref="C415:V415"/>
    <mergeCell ref="W415:AB415"/>
    <mergeCell ref="AD415:AI415"/>
    <mergeCell ref="W416:AB416"/>
    <mergeCell ref="AD416:AI416"/>
    <mergeCell ref="C417:S417"/>
    <mergeCell ref="W417:AB417"/>
    <mergeCell ref="AD417:AI417"/>
    <mergeCell ref="W420:AB420"/>
    <mergeCell ref="AD420:AI420"/>
    <mergeCell ref="W421:AB421"/>
    <mergeCell ref="AD421:AI421"/>
    <mergeCell ref="W422:AB422"/>
    <mergeCell ref="AD422:AI422"/>
    <mergeCell ref="W423:AB423"/>
    <mergeCell ref="AD423:AI423"/>
    <mergeCell ref="W424:AB424"/>
    <mergeCell ref="AD424:AI424"/>
    <mergeCell ref="AD407:AI407"/>
    <mergeCell ref="W408:AB408"/>
    <mergeCell ref="AD408:AI408"/>
    <mergeCell ref="C409:S409"/>
    <mergeCell ref="W409:AB409"/>
    <mergeCell ref="AD409:AI409"/>
    <mergeCell ref="BE409:BJ409"/>
    <mergeCell ref="BL409:BQ409"/>
    <mergeCell ref="S412:T412"/>
    <mergeCell ref="W412:AB412"/>
    <mergeCell ref="AD412:AI412"/>
    <mergeCell ref="AD406:AI406"/>
    <mergeCell ref="S407:T407"/>
    <mergeCell ref="W407:AB407"/>
    <mergeCell ref="W413:AB413"/>
    <mergeCell ref="AD413:AI413"/>
    <mergeCell ref="C414:V414"/>
    <mergeCell ref="W414:AB414"/>
    <mergeCell ref="AD414:AI414"/>
    <mergeCell ref="C398:I398"/>
    <mergeCell ref="J398:N398"/>
    <mergeCell ref="O398:U398"/>
    <mergeCell ref="V398:AB398"/>
    <mergeCell ref="AC398:AI398"/>
    <mergeCell ref="W400:AB400"/>
    <mergeCell ref="AD400:AI400"/>
    <mergeCell ref="W401:AB401"/>
    <mergeCell ref="AD401:AI401"/>
    <mergeCell ref="S402:T402"/>
    <mergeCell ref="W402:AB402"/>
    <mergeCell ref="AD402:AI402"/>
    <mergeCell ref="BE402:BJ402"/>
    <mergeCell ref="BL402:BQ402"/>
    <mergeCell ref="S403:T403"/>
    <mergeCell ref="W403:AB403"/>
    <mergeCell ref="AD403:AI403"/>
    <mergeCell ref="BE403:BJ403"/>
    <mergeCell ref="BL403:BQ403"/>
    <mergeCell ref="C393:U393"/>
    <mergeCell ref="C394:AI394"/>
    <mergeCell ref="C395:I395"/>
    <mergeCell ref="J395:N395"/>
    <mergeCell ref="O395:U395"/>
    <mergeCell ref="V395:AB395"/>
    <mergeCell ref="AC395:AI395"/>
    <mergeCell ref="C396:I396"/>
    <mergeCell ref="J396:N396"/>
    <mergeCell ref="O396:U396"/>
    <mergeCell ref="V396:AB396"/>
    <mergeCell ref="AC396:AI396"/>
    <mergeCell ref="C390:S390"/>
    <mergeCell ref="W390:AB390"/>
    <mergeCell ref="AD390:AI390"/>
    <mergeCell ref="C397:I397"/>
    <mergeCell ref="J397:N397"/>
    <mergeCell ref="O397:U397"/>
    <mergeCell ref="V397:AB397"/>
    <mergeCell ref="AC397:AI397"/>
    <mergeCell ref="S382:T382"/>
    <mergeCell ref="W382:AB382"/>
    <mergeCell ref="AD382:AI382"/>
    <mergeCell ref="W383:AB383"/>
    <mergeCell ref="AD383:AI383"/>
    <mergeCell ref="R384:U384"/>
    <mergeCell ref="W384:AB384"/>
    <mergeCell ref="AD384:AI384"/>
    <mergeCell ref="W385:AB385"/>
    <mergeCell ref="AD385:AI385"/>
    <mergeCell ref="W386:AB386"/>
    <mergeCell ref="AD386:AI386"/>
    <mergeCell ref="W387:AB387"/>
    <mergeCell ref="AD387:AI387"/>
    <mergeCell ref="W388:AB388"/>
    <mergeCell ref="AD388:AI388"/>
    <mergeCell ref="W389:AB389"/>
    <mergeCell ref="AD389:AI389"/>
    <mergeCell ref="BE374:BJ374"/>
    <mergeCell ref="BL374:BQ374"/>
    <mergeCell ref="R375:U375"/>
    <mergeCell ref="W375:AB375"/>
    <mergeCell ref="AD375:AI375"/>
    <mergeCell ref="BE375:BJ375"/>
    <mergeCell ref="BL375:BQ375"/>
    <mergeCell ref="R376:U376"/>
    <mergeCell ref="W376:AB376"/>
    <mergeCell ref="AD376:AI376"/>
    <mergeCell ref="BE376:BJ376"/>
    <mergeCell ref="BL376:BQ376"/>
    <mergeCell ref="C377:S377"/>
    <mergeCell ref="W377:AB377"/>
    <mergeCell ref="AD377:AI377"/>
    <mergeCell ref="W381:AB381"/>
    <mergeCell ref="AD381:AI381"/>
    <mergeCell ref="C366:U366"/>
    <mergeCell ref="AD366:AI366"/>
    <mergeCell ref="C367:Q368"/>
    <mergeCell ref="W367:AB367"/>
    <mergeCell ref="AD367:AI367"/>
    <mergeCell ref="W368:AB368"/>
    <mergeCell ref="AD368:AI368"/>
    <mergeCell ref="C369:S369"/>
    <mergeCell ref="W369:AB369"/>
    <mergeCell ref="AD369:AI369"/>
    <mergeCell ref="W372:AB372"/>
    <mergeCell ref="AD372:AI372"/>
    <mergeCell ref="W373:AB373"/>
    <mergeCell ref="AD373:AI373"/>
    <mergeCell ref="R374:U374"/>
    <mergeCell ref="W374:AB374"/>
    <mergeCell ref="AD374:AI374"/>
    <mergeCell ref="S361:T361"/>
    <mergeCell ref="W361:AB361"/>
    <mergeCell ref="AD361:AI361"/>
    <mergeCell ref="BE361:BJ361"/>
    <mergeCell ref="BL361:BQ361"/>
    <mergeCell ref="W362:AB362"/>
    <mergeCell ref="AD362:AI362"/>
    <mergeCell ref="BE362:BJ362"/>
    <mergeCell ref="BL362:BQ362"/>
    <mergeCell ref="W363:AB363"/>
    <mergeCell ref="AD363:AI363"/>
    <mergeCell ref="BE363:BJ363"/>
    <mergeCell ref="BL363:BQ363"/>
    <mergeCell ref="W364:AB364"/>
    <mergeCell ref="AD364:AI364"/>
    <mergeCell ref="W365:AB365"/>
    <mergeCell ref="AD365:AI365"/>
    <mergeCell ref="W354:AB354"/>
    <mergeCell ref="AD354:AI354"/>
    <mergeCell ref="C355:U355"/>
    <mergeCell ref="W355:AB355"/>
    <mergeCell ref="AD355:AI355"/>
    <mergeCell ref="C356:U356"/>
    <mergeCell ref="W356:AB356"/>
    <mergeCell ref="AD356:AI356"/>
    <mergeCell ref="C357:S357"/>
    <mergeCell ref="W357:AB357"/>
    <mergeCell ref="AD357:AI357"/>
    <mergeCell ref="S359:T359"/>
    <mergeCell ref="W359:AB359"/>
    <mergeCell ref="AD359:AI359"/>
    <mergeCell ref="BE359:BJ359"/>
    <mergeCell ref="BL359:BQ359"/>
    <mergeCell ref="W360:AB360"/>
    <mergeCell ref="AD360:AI360"/>
    <mergeCell ref="C349:U349"/>
    <mergeCell ref="W349:AB349"/>
    <mergeCell ref="AD349:AI349"/>
    <mergeCell ref="C350:U350"/>
    <mergeCell ref="W350:AB350"/>
    <mergeCell ref="AD350:AI350"/>
    <mergeCell ref="C351:U351"/>
    <mergeCell ref="W351:AB351"/>
    <mergeCell ref="AD351:AI351"/>
    <mergeCell ref="C352:U352"/>
    <mergeCell ref="W352:AB352"/>
    <mergeCell ref="AD352:AI352"/>
    <mergeCell ref="C353:U353"/>
    <mergeCell ref="W353:AB353"/>
    <mergeCell ref="AD353:AI353"/>
    <mergeCell ref="BE353:BJ353"/>
    <mergeCell ref="BL353:BQ353"/>
    <mergeCell ref="W339:AB339"/>
    <mergeCell ref="AD339:AI339"/>
    <mergeCell ref="BE339:BJ339"/>
    <mergeCell ref="BL339:BQ339"/>
    <mergeCell ref="BL341:BQ341"/>
    <mergeCell ref="W342:AB342"/>
    <mergeCell ref="AD342:AI342"/>
    <mergeCell ref="BE342:BJ342"/>
    <mergeCell ref="BL342:BQ342"/>
    <mergeCell ref="S346:T346"/>
    <mergeCell ref="W346:AB346"/>
    <mergeCell ref="AD346:AI346"/>
    <mergeCell ref="BE346:BJ346"/>
    <mergeCell ref="BL346:BQ346"/>
    <mergeCell ref="W347:AB347"/>
    <mergeCell ref="AD347:AI347"/>
    <mergeCell ref="C348:U348"/>
    <mergeCell ref="W348:AB348"/>
    <mergeCell ref="AD348:AI348"/>
    <mergeCell ref="BE348:BJ348"/>
    <mergeCell ref="BL348:BQ348"/>
    <mergeCell ref="W334:AB334"/>
    <mergeCell ref="AD334:AI334"/>
    <mergeCell ref="BE334:BJ334"/>
    <mergeCell ref="BL334:BQ334"/>
    <mergeCell ref="W335:AB335"/>
    <mergeCell ref="AD335:AI335"/>
    <mergeCell ref="W336:AB336"/>
    <mergeCell ref="AD336:AI336"/>
    <mergeCell ref="BE336:BJ336"/>
    <mergeCell ref="BL336:BQ336"/>
    <mergeCell ref="W337:AB337"/>
    <mergeCell ref="AD337:AI337"/>
    <mergeCell ref="BE337:BJ337"/>
    <mergeCell ref="BL337:BQ337"/>
    <mergeCell ref="W338:AB338"/>
    <mergeCell ref="AD338:AI338"/>
    <mergeCell ref="BE338:BJ338"/>
    <mergeCell ref="BL338:BQ338"/>
    <mergeCell ref="C325:AI325"/>
    <mergeCell ref="W327:AB327"/>
    <mergeCell ref="AD327:AI327"/>
    <mergeCell ref="W328:AB328"/>
    <mergeCell ref="AD328:AI328"/>
    <mergeCell ref="BE328:BJ328"/>
    <mergeCell ref="BL328:BQ328"/>
    <mergeCell ref="W329:AB329"/>
    <mergeCell ref="AD329:AI329"/>
    <mergeCell ref="BE329:BJ329"/>
    <mergeCell ref="BL329:BQ329"/>
    <mergeCell ref="W330:AB330"/>
    <mergeCell ref="AD330:AI330"/>
    <mergeCell ref="BE330:BJ330"/>
    <mergeCell ref="BL330:BQ330"/>
    <mergeCell ref="W331:AB331"/>
    <mergeCell ref="AD331:AI331"/>
    <mergeCell ref="BE331:BJ331"/>
    <mergeCell ref="BL331:BQ331"/>
    <mergeCell ref="B313:AI313"/>
    <mergeCell ref="W314:AB314"/>
    <mergeCell ref="AD314:AI314"/>
    <mergeCell ref="W315:AB315"/>
    <mergeCell ref="AD315:AI315"/>
    <mergeCell ref="W316:AB316"/>
    <mergeCell ref="AE316:AI316"/>
    <mergeCell ref="C317:V317"/>
    <mergeCell ref="W317:AB317"/>
    <mergeCell ref="C318:V318"/>
    <mergeCell ref="W318:AB318"/>
    <mergeCell ref="W319:AB319"/>
    <mergeCell ref="W320:AB320"/>
    <mergeCell ref="C321:V321"/>
    <mergeCell ref="W321:AB321"/>
    <mergeCell ref="W322:AB322"/>
    <mergeCell ref="W323:AB323"/>
    <mergeCell ref="W304:AB304"/>
    <mergeCell ref="AD304:AI304"/>
    <mergeCell ref="W305:AB305"/>
    <mergeCell ref="AD305:AI305"/>
    <mergeCell ref="W306:AB306"/>
    <mergeCell ref="AD306:AI306"/>
    <mergeCell ref="C309:S309"/>
    <mergeCell ref="W309:AB309"/>
    <mergeCell ref="AD309:AI309"/>
    <mergeCell ref="C310:S310"/>
    <mergeCell ref="W310:AB310"/>
    <mergeCell ref="AD310:AI310"/>
    <mergeCell ref="C311:S311"/>
    <mergeCell ref="W311:AB311"/>
    <mergeCell ref="AD311:AI311"/>
    <mergeCell ref="C312:S312"/>
    <mergeCell ref="W312:AB312"/>
    <mergeCell ref="AD312:AI312"/>
    <mergeCell ref="AD295:AI295"/>
    <mergeCell ref="BU295:BV295"/>
    <mergeCell ref="W297:AB297"/>
    <mergeCell ref="AD297:AI297"/>
    <mergeCell ref="W298:AB298"/>
    <mergeCell ref="AD298:AI298"/>
    <mergeCell ref="W299:AB299"/>
    <mergeCell ref="AD299:AI299"/>
    <mergeCell ref="W290:AB290"/>
    <mergeCell ref="C300:U300"/>
    <mergeCell ref="W300:AB300"/>
    <mergeCell ref="AD300:AI300"/>
    <mergeCell ref="W301:AB301"/>
    <mergeCell ref="AD301:AI301"/>
    <mergeCell ref="W302:AB302"/>
    <mergeCell ref="AD302:AI302"/>
    <mergeCell ref="W303:AB303"/>
    <mergeCell ref="AD303:AI303"/>
    <mergeCell ref="B285:T285"/>
    <mergeCell ref="W285:AB285"/>
    <mergeCell ref="AD285:AI285"/>
    <mergeCell ref="W286:AB286"/>
    <mergeCell ref="AD286:AI286"/>
    <mergeCell ref="W287:AB287"/>
    <mergeCell ref="AD287:AI287"/>
    <mergeCell ref="W288:AB288"/>
    <mergeCell ref="AD288:AI288"/>
    <mergeCell ref="W289:AB289"/>
    <mergeCell ref="AD289:AI289"/>
    <mergeCell ref="AD290:AI290"/>
    <mergeCell ref="W291:AB291"/>
    <mergeCell ref="AD291:AI291"/>
    <mergeCell ref="W292:AB292"/>
    <mergeCell ref="AD292:AI292"/>
    <mergeCell ref="W293:AB293"/>
    <mergeCell ref="AD293:AI293"/>
    <mergeCell ref="C281:M281"/>
    <mergeCell ref="N281:P281"/>
    <mergeCell ref="Q281:U281"/>
    <mergeCell ref="V281:X281"/>
    <mergeCell ref="Y281:AA281"/>
    <mergeCell ref="AB281:AG281"/>
    <mergeCell ref="AH281:AI281"/>
    <mergeCell ref="C282:M282"/>
    <mergeCell ref="N282:P282"/>
    <mergeCell ref="Q282:U282"/>
    <mergeCell ref="V282:X282"/>
    <mergeCell ref="Y282:AA282"/>
    <mergeCell ref="AB282:AG282"/>
    <mergeCell ref="AH282:AI282"/>
    <mergeCell ref="C283:M283"/>
    <mergeCell ref="N283:P283"/>
    <mergeCell ref="Q283:U283"/>
    <mergeCell ref="V283:X283"/>
    <mergeCell ref="Y283:AA283"/>
    <mergeCell ref="AB283:AG283"/>
    <mergeCell ref="AH283:AI283"/>
    <mergeCell ref="C278:M278"/>
    <mergeCell ref="N278:P278"/>
    <mergeCell ref="Q278:U278"/>
    <mergeCell ref="V278:X278"/>
    <mergeCell ref="Y278:AA278"/>
    <mergeCell ref="AB278:AG278"/>
    <mergeCell ref="AH278:AI278"/>
    <mergeCell ref="C279:M279"/>
    <mergeCell ref="N279:P279"/>
    <mergeCell ref="Q279:U279"/>
    <mergeCell ref="V279:X279"/>
    <mergeCell ref="Y279:AA279"/>
    <mergeCell ref="AB279:AG279"/>
    <mergeCell ref="AH279:AI279"/>
    <mergeCell ref="C280:M280"/>
    <mergeCell ref="N280:P280"/>
    <mergeCell ref="Q280:U280"/>
    <mergeCell ref="V280:X280"/>
    <mergeCell ref="Y280:AA280"/>
    <mergeCell ref="AB280:AG280"/>
    <mergeCell ref="AH280:AI280"/>
    <mergeCell ref="C274:M275"/>
    <mergeCell ref="N274:X274"/>
    <mergeCell ref="Y274:AI274"/>
    <mergeCell ref="N275:P275"/>
    <mergeCell ref="V275:X275"/>
    <mergeCell ref="Y275:AA275"/>
    <mergeCell ref="AB275:AG275"/>
    <mergeCell ref="AH275:AI275"/>
    <mergeCell ref="C276:M276"/>
    <mergeCell ref="N276:P276"/>
    <mergeCell ref="Q276:U276"/>
    <mergeCell ref="V276:X276"/>
    <mergeCell ref="Y276:AA276"/>
    <mergeCell ref="AB276:AG276"/>
    <mergeCell ref="AH276:AI276"/>
    <mergeCell ref="C277:M277"/>
    <mergeCell ref="N277:P277"/>
    <mergeCell ref="Q277:U277"/>
    <mergeCell ref="V277:X277"/>
    <mergeCell ref="Y277:AA277"/>
    <mergeCell ref="AB277:AG277"/>
    <mergeCell ref="AH277:AI277"/>
    <mergeCell ref="C267:L267"/>
    <mergeCell ref="N267:R267"/>
    <mergeCell ref="T267:W267"/>
    <mergeCell ref="Y267:AC267"/>
    <mergeCell ref="AE267:AI267"/>
    <mergeCell ref="C268:L268"/>
    <mergeCell ref="N268:R268"/>
    <mergeCell ref="T268:W268"/>
    <mergeCell ref="Y268:AC268"/>
    <mergeCell ref="AE268:AI268"/>
    <mergeCell ref="C269:L269"/>
    <mergeCell ref="N269:R269"/>
    <mergeCell ref="T269:W269"/>
    <mergeCell ref="Y269:AC269"/>
    <mergeCell ref="AE269:AI269"/>
    <mergeCell ref="C270:L270"/>
    <mergeCell ref="N270:R270"/>
    <mergeCell ref="T270:W270"/>
    <mergeCell ref="Y270:AC270"/>
    <mergeCell ref="AE270:AI270"/>
    <mergeCell ref="C263:L263"/>
    <mergeCell ref="N263:R263"/>
    <mergeCell ref="T263:W263"/>
    <mergeCell ref="Y263:AC263"/>
    <mergeCell ref="AE263:AI263"/>
    <mergeCell ref="C264:L264"/>
    <mergeCell ref="N264:R264"/>
    <mergeCell ref="T264:W264"/>
    <mergeCell ref="Y264:AC264"/>
    <mergeCell ref="AE264:AI264"/>
    <mergeCell ref="C265:L265"/>
    <mergeCell ref="N265:R265"/>
    <mergeCell ref="T265:W265"/>
    <mergeCell ref="Y265:AC265"/>
    <mergeCell ref="AE265:AI265"/>
    <mergeCell ref="C266:L266"/>
    <mergeCell ref="N266:R266"/>
    <mergeCell ref="T266:W266"/>
    <mergeCell ref="Y266:AC266"/>
    <mergeCell ref="AE266:AI266"/>
    <mergeCell ref="C258:L258"/>
    <mergeCell ref="N258:R258"/>
    <mergeCell ref="T258:W258"/>
    <mergeCell ref="Y258:AC258"/>
    <mergeCell ref="AE258:AI258"/>
    <mergeCell ref="C259:L259"/>
    <mergeCell ref="N259:R259"/>
    <mergeCell ref="T259:W259"/>
    <mergeCell ref="Y259:AC259"/>
    <mergeCell ref="AE259:AI259"/>
    <mergeCell ref="C260:L260"/>
    <mergeCell ref="N260:R260"/>
    <mergeCell ref="T260:W260"/>
    <mergeCell ref="Y260:AC260"/>
    <mergeCell ref="AE260:AI260"/>
    <mergeCell ref="C261:L261"/>
    <mergeCell ref="N261:R261"/>
    <mergeCell ref="T261:W261"/>
    <mergeCell ref="Y261:AC261"/>
    <mergeCell ref="AE261:AI261"/>
    <mergeCell ref="C254:L254"/>
    <mergeCell ref="N254:R254"/>
    <mergeCell ref="T254:W254"/>
    <mergeCell ref="Y254:AC254"/>
    <mergeCell ref="AE254:AI254"/>
    <mergeCell ref="N255:R255"/>
    <mergeCell ref="T255:W255"/>
    <mergeCell ref="Y255:AC255"/>
    <mergeCell ref="AE255:AI255"/>
    <mergeCell ref="C256:L256"/>
    <mergeCell ref="N256:R256"/>
    <mergeCell ref="T256:W256"/>
    <mergeCell ref="Y256:AC256"/>
    <mergeCell ref="AE256:AI256"/>
    <mergeCell ref="W248:AB248"/>
    <mergeCell ref="W247:AB247"/>
    <mergeCell ref="C257:L257"/>
    <mergeCell ref="N257:R257"/>
    <mergeCell ref="T257:W257"/>
    <mergeCell ref="Y257:AC257"/>
    <mergeCell ref="AE257:AI257"/>
    <mergeCell ref="C240:S240"/>
    <mergeCell ref="AD240:AI240"/>
    <mergeCell ref="S243:T243"/>
    <mergeCell ref="AD243:AI243"/>
    <mergeCell ref="AD244:AI244"/>
    <mergeCell ref="AD245:AI245"/>
    <mergeCell ref="W239:AB239"/>
    <mergeCell ref="W244:AB244"/>
    <mergeCell ref="W240:AB240"/>
    <mergeCell ref="W243:AB243"/>
    <mergeCell ref="AD246:AI246"/>
    <mergeCell ref="AD247:AI247"/>
    <mergeCell ref="AD248:AI248"/>
    <mergeCell ref="C249:S249"/>
    <mergeCell ref="W249:AB249"/>
    <mergeCell ref="AD249:AI249"/>
    <mergeCell ref="AC252:AI252"/>
    <mergeCell ref="C225:J225"/>
    <mergeCell ref="K225:O225"/>
    <mergeCell ref="P225:S225"/>
    <mergeCell ref="T225:W225"/>
    <mergeCell ref="X225:AA225"/>
    <mergeCell ref="AB225:AE225"/>
    <mergeCell ref="AF225:AI225"/>
    <mergeCell ref="C227:AI227"/>
    <mergeCell ref="S230:T230"/>
    <mergeCell ref="W230:AB230"/>
    <mergeCell ref="AD230:AI230"/>
    <mergeCell ref="W231:AB231"/>
    <mergeCell ref="AD231:AI231"/>
    <mergeCell ref="W232:AB232"/>
    <mergeCell ref="AD232:AI232"/>
    <mergeCell ref="W233:AB233"/>
    <mergeCell ref="AD233:AI233"/>
    <mergeCell ref="C222:J222"/>
    <mergeCell ref="K222:O222"/>
    <mergeCell ref="P222:S222"/>
    <mergeCell ref="T222:W222"/>
    <mergeCell ref="X222:AA222"/>
    <mergeCell ref="AB222:AE222"/>
    <mergeCell ref="AF222:AI222"/>
    <mergeCell ref="C223:J223"/>
    <mergeCell ref="K223:O223"/>
    <mergeCell ref="P223:S223"/>
    <mergeCell ref="T223:W223"/>
    <mergeCell ref="X223:AA223"/>
    <mergeCell ref="AB223:AE223"/>
    <mergeCell ref="AF223:AI223"/>
    <mergeCell ref="C224:J224"/>
    <mergeCell ref="K224:O224"/>
    <mergeCell ref="P224:S224"/>
    <mergeCell ref="T224:W224"/>
    <mergeCell ref="X224:AA224"/>
    <mergeCell ref="AB224:AE224"/>
    <mergeCell ref="AF224:AI224"/>
    <mergeCell ref="S216:T216"/>
    <mergeCell ref="W216:AB216"/>
    <mergeCell ref="AD216:AI216"/>
    <mergeCell ref="BE216:BJ216"/>
    <mergeCell ref="BL216:BQ216"/>
    <mergeCell ref="C217:S217"/>
    <mergeCell ref="W217:AB217"/>
    <mergeCell ref="AD217:AI217"/>
    <mergeCell ref="BE217:BJ217"/>
    <mergeCell ref="BL217:BQ217"/>
    <mergeCell ref="C220:J221"/>
    <mergeCell ref="K220:W220"/>
    <mergeCell ref="X220:AI220"/>
    <mergeCell ref="K221:O221"/>
    <mergeCell ref="P221:S221"/>
    <mergeCell ref="T221:W221"/>
    <mergeCell ref="X221:AA221"/>
    <mergeCell ref="AB221:AE221"/>
    <mergeCell ref="AF221:AI221"/>
    <mergeCell ref="S212:T212"/>
    <mergeCell ref="W212:AB212"/>
    <mergeCell ref="AD212:AI212"/>
    <mergeCell ref="BE212:BJ212"/>
    <mergeCell ref="BL212:BQ212"/>
    <mergeCell ref="S213:T213"/>
    <mergeCell ref="W213:AB213"/>
    <mergeCell ref="AD213:AI213"/>
    <mergeCell ref="BE213:BJ213"/>
    <mergeCell ref="BL213:BQ213"/>
    <mergeCell ref="S214:T214"/>
    <mergeCell ref="W214:AB214"/>
    <mergeCell ref="AD214:AI214"/>
    <mergeCell ref="BL214:BQ214"/>
    <mergeCell ref="S215:T215"/>
    <mergeCell ref="W215:AB215"/>
    <mergeCell ref="AD215:AI215"/>
    <mergeCell ref="BL215:BQ215"/>
    <mergeCell ref="BE214:BJ214"/>
    <mergeCell ref="BE215:BJ215"/>
    <mergeCell ref="S208:T208"/>
    <mergeCell ref="W208:AB208"/>
    <mergeCell ref="AD208:AI208"/>
    <mergeCell ref="BE208:BJ208"/>
    <mergeCell ref="BL208:BQ208"/>
    <mergeCell ref="W209:AB209"/>
    <mergeCell ref="AD209:AI209"/>
    <mergeCell ref="S210:T210"/>
    <mergeCell ref="W210:AB210"/>
    <mergeCell ref="AD210:AI210"/>
    <mergeCell ref="BE210:BJ210"/>
    <mergeCell ref="BL210:BQ210"/>
    <mergeCell ref="S211:T211"/>
    <mergeCell ref="W211:AB211"/>
    <mergeCell ref="AD211:AI211"/>
    <mergeCell ref="BE211:BJ211"/>
    <mergeCell ref="BL211:BQ211"/>
    <mergeCell ref="C202:U202"/>
    <mergeCell ref="W202:AB202"/>
    <mergeCell ref="AD202:AI202"/>
    <mergeCell ref="C203:U203"/>
    <mergeCell ref="W203:AB203"/>
    <mergeCell ref="AD203:AI203"/>
    <mergeCell ref="C204:U204"/>
    <mergeCell ref="W204:AB204"/>
    <mergeCell ref="AD204:AI204"/>
    <mergeCell ref="C205:U205"/>
    <mergeCell ref="W205:AB205"/>
    <mergeCell ref="AD205:AI205"/>
    <mergeCell ref="C206:S206"/>
    <mergeCell ref="W206:AB206"/>
    <mergeCell ref="AD206:AI206"/>
    <mergeCell ref="BE206:BJ206"/>
    <mergeCell ref="BL206:BQ206"/>
    <mergeCell ref="S197:T197"/>
    <mergeCell ref="W197:AB197"/>
    <mergeCell ref="AD197:AI197"/>
    <mergeCell ref="BE197:BJ197"/>
    <mergeCell ref="BL197:BQ197"/>
    <mergeCell ref="S198:T198"/>
    <mergeCell ref="W198:AB198"/>
    <mergeCell ref="AD198:AI198"/>
    <mergeCell ref="BE198:BJ198"/>
    <mergeCell ref="BL198:BQ198"/>
    <mergeCell ref="W199:AB199"/>
    <mergeCell ref="AD199:AI199"/>
    <mergeCell ref="C200:U200"/>
    <mergeCell ref="W200:AB200"/>
    <mergeCell ref="AD200:AI200"/>
    <mergeCell ref="C201:U201"/>
    <mergeCell ref="W201:AB201"/>
    <mergeCell ref="AD201:AI201"/>
    <mergeCell ref="BL189:BQ189"/>
    <mergeCell ref="W190:AB190"/>
    <mergeCell ref="AD190:AI190"/>
    <mergeCell ref="C191:S191"/>
    <mergeCell ref="W191:AB191"/>
    <mergeCell ref="AD191:AI191"/>
    <mergeCell ref="BE191:BJ191"/>
    <mergeCell ref="BL191:BQ191"/>
    <mergeCell ref="S194:T194"/>
    <mergeCell ref="W194:AB194"/>
    <mergeCell ref="AD194:AI194"/>
    <mergeCell ref="BE194:BJ194"/>
    <mergeCell ref="BL194:BQ194"/>
    <mergeCell ref="W195:AB195"/>
    <mergeCell ref="AD195:AI195"/>
    <mergeCell ref="S196:T196"/>
    <mergeCell ref="W196:AB196"/>
    <mergeCell ref="AD196:AI196"/>
    <mergeCell ref="BE196:BJ196"/>
    <mergeCell ref="BL196:BQ196"/>
    <mergeCell ref="S177:T177"/>
    <mergeCell ref="W177:AB177"/>
    <mergeCell ref="AD177:AI177"/>
    <mergeCell ref="S178:T178"/>
    <mergeCell ref="W178:AB178"/>
    <mergeCell ref="AD178:AI178"/>
    <mergeCell ref="S179:T179"/>
    <mergeCell ref="W179:AB179"/>
    <mergeCell ref="AD179:AI179"/>
    <mergeCell ref="W180:AB180"/>
    <mergeCell ref="AD180:AI180"/>
    <mergeCell ref="C181:S181"/>
    <mergeCell ref="W181:AB181"/>
    <mergeCell ref="AD181:AI181"/>
    <mergeCell ref="BE181:BJ181"/>
    <mergeCell ref="BL181:BQ181"/>
    <mergeCell ref="C184:AI184"/>
    <mergeCell ref="C167:AI167"/>
    <mergeCell ref="C168:AI168"/>
    <mergeCell ref="W172:AB172"/>
    <mergeCell ref="AD172:AI172"/>
    <mergeCell ref="W173:AB173"/>
    <mergeCell ref="AD173:AI173"/>
    <mergeCell ref="S174:T174"/>
    <mergeCell ref="W174:AB174"/>
    <mergeCell ref="AD174:AI174"/>
    <mergeCell ref="BE174:BJ174"/>
    <mergeCell ref="BL174:BQ174"/>
    <mergeCell ref="S175:T175"/>
    <mergeCell ref="W175:AB175"/>
    <mergeCell ref="AD175:AI175"/>
    <mergeCell ref="S176:T176"/>
    <mergeCell ref="W176:AB176"/>
    <mergeCell ref="AD176:AI176"/>
    <mergeCell ref="C161:U161"/>
    <mergeCell ref="W161:AB161"/>
    <mergeCell ref="AD161:AI161"/>
    <mergeCell ref="C162:U162"/>
    <mergeCell ref="W162:AB162"/>
    <mergeCell ref="AD162:AI162"/>
    <mergeCell ref="C163:U163"/>
    <mergeCell ref="W163:AB163"/>
    <mergeCell ref="AD163:AI163"/>
    <mergeCell ref="S164:T164"/>
    <mergeCell ref="W164:AB164"/>
    <mergeCell ref="AD164:AI164"/>
    <mergeCell ref="BE164:BJ164"/>
    <mergeCell ref="BL164:BQ164"/>
    <mergeCell ref="C165:S165"/>
    <mergeCell ref="W165:AB165"/>
    <mergeCell ref="AD165:AI165"/>
    <mergeCell ref="BE165:BJ165"/>
    <mergeCell ref="BL165:BQ165"/>
    <mergeCell ref="S155:T155"/>
    <mergeCell ref="W155:AB155"/>
    <mergeCell ref="AD155:AI155"/>
    <mergeCell ref="S156:T156"/>
    <mergeCell ref="W156:AB156"/>
    <mergeCell ref="AD156:AI156"/>
    <mergeCell ref="W157:AB157"/>
    <mergeCell ref="AD157:AI157"/>
    <mergeCell ref="W158:AB158"/>
    <mergeCell ref="AD158:AI158"/>
    <mergeCell ref="W159:AB159"/>
    <mergeCell ref="AD159:AI159"/>
    <mergeCell ref="S160:T160"/>
    <mergeCell ref="W160:AB160"/>
    <mergeCell ref="AD160:AI160"/>
    <mergeCell ref="BE160:BJ160"/>
    <mergeCell ref="BL160:BQ160"/>
    <mergeCell ref="W149:AB149"/>
    <mergeCell ref="AD149:AI149"/>
    <mergeCell ref="C150:S150"/>
    <mergeCell ref="W150:AB150"/>
    <mergeCell ref="AD150:AI150"/>
    <mergeCell ref="BE150:BJ150"/>
    <mergeCell ref="BL150:BQ150"/>
    <mergeCell ref="C152:T152"/>
    <mergeCell ref="W152:AB152"/>
    <mergeCell ref="AD152:AI152"/>
    <mergeCell ref="W153:AB153"/>
    <mergeCell ref="AD153:AI153"/>
    <mergeCell ref="S154:T154"/>
    <mergeCell ref="W154:AB154"/>
    <mergeCell ref="AD154:AI154"/>
    <mergeCell ref="BE154:BJ154"/>
    <mergeCell ref="BL154:BQ154"/>
    <mergeCell ref="W141:AB141"/>
    <mergeCell ref="AD141:AI141"/>
    <mergeCell ref="W142:AB142"/>
    <mergeCell ref="AD142:AI142"/>
    <mergeCell ref="C143:S143"/>
    <mergeCell ref="W143:AB143"/>
    <mergeCell ref="AD143:AI143"/>
    <mergeCell ref="BE143:BJ143"/>
    <mergeCell ref="BL143:BQ143"/>
    <mergeCell ref="W146:AB146"/>
    <mergeCell ref="AD146:AI146"/>
    <mergeCell ref="S147:T147"/>
    <mergeCell ref="W147:AB147"/>
    <mergeCell ref="AD147:AI147"/>
    <mergeCell ref="BE147:BJ147"/>
    <mergeCell ref="BL147:BQ147"/>
    <mergeCell ref="C148:U148"/>
    <mergeCell ref="W148:AB148"/>
    <mergeCell ref="AD148:AI148"/>
    <mergeCell ref="BE148:BJ148"/>
    <mergeCell ref="BL148:BQ148"/>
    <mergeCell ref="W134:AB134"/>
    <mergeCell ref="AD134:AI134"/>
    <mergeCell ref="C135:S135"/>
    <mergeCell ref="W135:AB135"/>
    <mergeCell ref="AD135:AI135"/>
    <mergeCell ref="BE135:BJ135"/>
    <mergeCell ref="BL135:BQ135"/>
    <mergeCell ref="W138:AB138"/>
    <mergeCell ref="AD138:AI138"/>
    <mergeCell ref="S139:T139"/>
    <mergeCell ref="W139:AB139"/>
    <mergeCell ref="AD139:AI139"/>
    <mergeCell ref="BE139:BJ139"/>
    <mergeCell ref="BL139:BQ139"/>
    <mergeCell ref="C140:U140"/>
    <mergeCell ref="W140:AB140"/>
    <mergeCell ref="AD140:AI140"/>
    <mergeCell ref="BE140:BJ140"/>
    <mergeCell ref="BL140:BQ140"/>
    <mergeCell ref="W127:AB127"/>
    <mergeCell ref="AD127:AI127"/>
    <mergeCell ref="W128:AB128"/>
    <mergeCell ref="AD128:AI128"/>
    <mergeCell ref="W129:AB129"/>
    <mergeCell ref="AD129:AI129"/>
    <mergeCell ref="S130:T130"/>
    <mergeCell ref="W130:AB130"/>
    <mergeCell ref="AD130:AI130"/>
    <mergeCell ref="S131:T131"/>
    <mergeCell ref="W131:AB131"/>
    <mergeCell ref="AD131:AI131"/>
    <mergeCell ref="W132:AB132"/>
    <mergeCell ref="AD132:AI132"/>
    <mergeCell ref="S133:T133"/>
    <mergeCell ref="W133:AB133"/>
    <mergeCell ref="AD133:AI133"/>
    <mergeCell ref="BE115:BJ115"/>
    <mergeCell ref="BL115:BQ115"/>
    <mergeCell ref="W121:AB121"/>
    <mergeCell ref="AD121:AI121"/>
    <mergeCell ref="W122:AB122"/>
    <mergeCell ref="AD122:AI122"/>
    <mergeCell ref="S123:T123"/>
    <mergeCell ref="W123:AB123"/>
    <mergeCell ref="AD123:AI123"/>
    <mergeCell ref="BE123:BJ123"/>
    <mergeCell ref="BL123:BQ123"/>
    <mergeCell ref="W124:AB124"/>
    <mergeCell ref="AD124:AI124"/>
    <mergeCell ref="W125:AB125"/>
    <mergeCell ref="AD125:AI125"/>
    <mergeCell ref="W126:AB126"/>
    <mergeCell ref="AD126:AI126"/>
    <mergeCell ref="C108:N108"/>
    <mergeCell ref="O108:U108"/>
    <mergeCell ref="W108:AB108"/>
    <mergeCell ref="AD108:AI108"/>
    <mergeCell ref="C109:N109"/>
    <mergeCell ref="O109:U109"/>
    <mergeCell ref="W109:AB109"/>
    <mergeCell ref="AD109:AI109"/>
    <mergeCell ref="C110:N110"/>
    <mergeCell ref="O110:U110"/>
    <mergeCell ref="W110:AB110"/>
    <mergeCell ref="AD110:AI110"/>
    <mergeCell ref="C111:N111"/>
    <mergeCell ref="O111:U111"/>
    <mergeCell ref="W111:AB111"/>
    <mergeCell ref="AD111:AI111"/>
    <mergeCell ref="C112:N112"/>
    <mergeCell ref="O112:U112"/>
    <mergeCell ref="W112:AB112"/>
    <mergeCell ref="AD112:AI112"/>
    <mergeCell ref="C103:N103"/>
    <mergeCell ref="O103:U103"/>
    <mergeCell ref="W103:AB103"/>
    <mergeCell ref="AD103:AI103"/>
    <mergeCell ref="C104:N104"/>
    <mergeCell ref="O104:U104"/>
    <mergeCell ref="W104:AB104"/>
    <mergeCell ref="AD104:AI104"/>
    <mergeCell ref="C105:N105"/>
    <mergeCell ref="O105:U105"/>
    <mergeCell ref="W105:AB105"/>
    <mergeCell ref="AD105:AI105"/>
    <mergeCell ref="C106:N106"/>
    <mergeCell ref="O106:U106"/>
    <mergeCell ref="W106:AB106"/>
    <mergeCell ref="AD106:AI106"/>
    <mergeCell ref="C107:N107"/>
    <mergeCell ref="O107:U107"/>
    <mergeCell ref="W107:AB107"/>
    <mergeCell ref="AD107:AI107"/>
    <mergeCell ref="C97:N97"/>
    <mergeCell ref="V97:AB97"/>
    <mergeCell ref="AD97:AI97"/>
    <mergeCell ref="C99:N99"/>
    <mergeCell ref="O99:U99"/>
    <mergeCell ref="W99:AB99"/>
    <mergeCell ref="AD99:AI99"/>
    <mergeCell ref="C100:N100"/>
    <mergeCell ref="O100:U100"/>
    <mergeCell ref="W100:AB100"/>
    <mergeCell ref="AD100:AI100"/>
    <mergeCell ref="C101:N101"/>
    <mergeCell ref="O101:U101"/>
    <mergeCell ref="W101:AB101"/>
    <mergeCell ref="AD101:AI101"/>
    <mergeCell ref="O102:U102"/>
    <mergeCell ref="W102:AB102"/>
    <mergeCell ref="AD102:AI102"/>
    <mergeCell ref="C92:J92"/>
    <mergeCell ref="L92:Q92"/>
    <mergeCell ref="R92:V92"/>
    <mergeCell ref="W92:Z92"/>
    <mergeCell ref="AA92:AE92"/>
    <mergeCell ref="AF92:AI92"/>
    <mergeCell ref="AS92:AW92"/>
    <mergeCell ref="AX92:BB92"/>
    <mergeCell ref="BC92:BG92"/>
    <mergeCell ref="BH92:BL92"/>
    <mergeCell ref="BM92:BQ92"/>
    <mergeCell ref="C93:J93"/>
    <mergeCell ref="L93:Q93"/>
    <mergeCell ref="R93:V93"/>
    <mergeCell ref="W93:Z93"/>
    <mergeCell ref="AA93:AE93"/>
    <mergeCell ref="AF93:AI93"/>
    <mergeCell ref="AS93:AW93"/>
    <mergeCell ref="AX93:BB93"/>
    <mergeCell ref="BC93:BG93"/>
    <mergeCell ref="BH93:BL93"/>
    <mergeCell ref="BM93:BQ93"/>
    <mergeCell ref="C90:J90"/>
    <mergeCell ref="L90:Q90"/>
    <mergeCell ref="R90:V90"/>
    <mergeCell ref="W90:Z90"/>
    <mergeCell ref="AA90:AE90"/>
    <mergeCell ref="AF90:AI90"/>
    <mergeCell ref="AS90:AW90"/>
    <mergeCell ref="AX90:BB90"/>
    <mergeCell ref="BC90:BG90"/>
    <mergeCell ref="BH90:BL90"/>
    <mergeCell ref="BM90:BQ90"/>
    <mergeCell ref="C91:J91"/>
    <mergeCell ref="L91:Q91"/>
    <mergeCell ref="R91:V91"/>
    <mergeCell ref="W91:Z91"/>
    <mergeCell ref="AA91:AE91"/>
    <mergeCell ref="AF91:AI91"/>
    <mergeCell ref="AS91:AW91"/>
    <mergeCell ref="AX91:BB91"/>
    <mergeCell ref="BC91:BG91"/>
    <mergeCell ref="BH91:BL91"/>
    <mergeCell ref="BM91:BQ91"/>
    <mergeCell ref="AX87:BB87"/>
    <mergeCell ref="BC87:BG87"/>
    <mergeCell ref="BH87:BL87"/>
    <mergeCell ref="BM87:BQ87"/>
    <mergeCell ref="C88:J88"/>
    <mergeCell ref="L88:Q88"/>
    <mergeCell ref="R88:V88"/>
    <mergeCell ref="W88:Z88"/>
    <mergeCell ref="AA88:AE88"/>
    <mergeCell ref="AF88:AI88"/>
    <mergeCell ref="C89:J89"/>
    <mergeCell ref="L89:Q89"/>
    <mergeCell ref="R89:V89"/>
    <mergeCell ref="W89:Z89"/>
    <mergeCell ref="AA89:AE89"/>
    <mergeCell ref="AF89:AI89"/>
    <mergeCell ref="AS89:AW89"/>
    <mergeCell ref="AX89:BB89"/>
    <mergeCell ref="BC89:BG89"/>
    <mergeCell ref="BH89:BL89"/>
    <mergeCell ref="BM89:BQ89"/>
    <mergeCell ref="R85:V85"/>
    <mergeCell ref="W85:Z85"/>
    <mergeCell ref="AA85:AE85"/>
    <mergeCell ref="AF85:AI85"/>
    <mergeCell ref="C86:J86"/>
    <mergeCell ref="L86:Q86"/>
    <mergeCell ref="R86:V86"/>
    <mergeCell ref="W86:Z86"/>
    <mergeCell ref="AA86:AE86"/>
    <mergeCell ref="AF86:AI86"/>
    <mergeCell ref="C87:J87"/>
    <mergeCell ref="L87:Q87"/>
    <mergeCell ref="R87:V87"/>
    <mergeCell ref="W87:Z87"/>
    <mergeCell ref="AA87:AE87"/>
    <mergeCell ref="AF87:AI87"/>
    <mergeCell ref="AS87:AW87"/>
    <mergeCell ref="C83:J83"/>
    <mergeCell ref="L83:Q83"/>
    <mergeCell ref="R83:V83"/>
    <mergeCell ref="W83:Z83"/>
    <mergeCell ref="AA83:AE83"/>
    <mergeCell ref="AF83:AI83"/>
    <mergeCell ref="AS83:AW83"/>
    <mergeCell ref="AX83:BB83"/>
    <mergeCell ref="BC83:BG83"/>
    <mergeCell ref="BH83:BL83"/>
    <mergeCell ref="BM83:BQ83"/>
    <mergeCell ref="C84:J84"/>
    <mergeCell ref="L84:Q84"/>
    <mergeCell ref="R84:V84"/>
    <mergeCell ref="W84:Z84"/>
    <mergeCell ref="AA84:AE84"/>
    <mergeCell ref="AF84:AI84"/>
    <mergeCell ref="AS84:AW84"/>
    <mergeCell ref="AX84:BB84"/>
    <mergeCell ref="BC84:BG84"/>
    <mergeCell ref="BH84:BL84"/>
    <mergeCell ref="BM84:BQ84"/>
    <mergeCell ref="C80:J80"/>
    <mergeCell ref="L80:Q80"/>
    <mergeCell ref="R80:V80"/>
    <mergeCell ref="W80:Z80"/>
    <mergeCell ref="AA80:AE80"/>
    <mergeCell ref="AF80:AI80"/>
    <mergeCell ref="AS80:AW80"/>
    <mergeCell ref="AX80:BB80"/>
    <mergeCell ref="BC80:BG80"/>
    <mergeCell ref="BH80:BL80"/>
    <mergeCell ref="BM80:BQ80"/>
    <mergeCell ref="L82:Q82"/>
    <mergeCell ref="R82:V82"/>
    <mergeCell ref="W82:Z82"/>
    <mergeCell ref="AA82:AE82"/>
    <mergeCell ref="AF82:AI82"/>
    <mergeCell ref="AX82:BB82"/>
    <mergeCell ref="BC82:BG82"/>
    <mergeCell ref="BH82:BL82"/>
    <mergeCell ref="BM82:BQ82"/>
    <mergeCell ref="C78:J78"/>
    <mergeCell ref="L78:Q78"/>
    <mergeCell ref="R78:V78"/>
    <mergeCell ref="W78:Z78"/>
    <mergeCell ref="AA78:AE78"/>
    <mergeCell ref="AF78:AI78"/>
    <mergeCell ref="C79:J79"/>
    <mergeCell ref="L79:Q79"/>
    <mergeCell ref="R79:V79"/>
    <mergeCell ref="W79:Z79"/>
    <mergeCell ref="AA79:AE79"/>
    <mergeCell ref="AF79:AI79"/>
    <mergeCell ref="AS79:AW79"/>
    <mergeCell ref="AX79:BB79"/>
    <mergeCell ref="BC79:BG79"/>
    <mergeCell ref="BH79:BL79"/>
    <mergeCell ref="BM79:BQ79"/>
    <mergeCell ref="C76:J76"/>
    <mergeCell ref="L76:Q76"/>
    <mergeCell ref="R76:V76"/>
    <mergeCell ref="W76:Z76"/>
    <mergeCell ref="AA76:AE76"/>
    <mergeCell ref="AF76:AI76"/>
    <mergeCell ref="C77:J77"/>
    <mergeCell ref="L77:Q77"/>
    <mergeCell ref="R77:V77"/>
    <mergeCell ref="W77:Z77"/>
    <mergeCell ref="AA77:AE77"/>
    <mergeCell ref="AF77:AI77"/>
    <mergeCell ref="AS77:AW77"/>
    <mergeCell ref="AX77:BB77"/>
    <mergeCell ref="BC77:BG77"/>
    <mergeCell ref="BH77:BL77"/>
    <mergeCell ref="BM77:BQ77"/>
    <mergeCell ref="C74:J74"/>
    <mergeCell ref="L74:Q74"/>
    <mergeCell ref="R74:V74"/>
    <mergeCell ref="W74:Z74"/>
    <mergeCell ref="AA74:AE74"/>
    <mergeCell ref="AF74:AI74"/>
    <mergeCell ref="AS74:AW74"/>
    <mergeCell ref="AX74:BB74"/>
    <mergeCell ref="BC74:BG74"/>
    <mergeCell ref="BH74:BL74"/>
    <mergeCell ref="BM74:BQ74"/>
    <mergeCell ref="C75:J75"/>
    <mergeCell ref="L75:Q75"/>
    <mergeCell ref="R75:V75"/>
    <mergeCell ref="W75:Z75"/>
    <mergeCell ref="AA75:AE75"/>
    <mergeCell ref="AF75:AI75"/>
    <mergeCell ref="AS75:AW75"/>
    <mergeCell ref="AX75:BB75"/>
    <mergeCell ref="BC75:BG75"/>
    <mergeCell ref="BH75:BL75"/>
    <mergeCell ref="BM75:BQ75"/>
    <mergeCell ref="C72:J72"/>
    <mergeCell ref="L72:Q72"/>
    <mergeCell ref="R72:V72"/>
    <mergeCell ref="W72:Z72"/>
    <mergeCell ref="AA72:AE72"/>
    <mergeCell ref="AF72:AI72"/>
    <mergeCell ref="AS72:AW72"/>
    <mergeCell ref="AX72:BB72"/>
    <mergeCell ref="BC72:BG72"/>
    <mergeCell ref="BH72:BL72"/>
    <mergeCell ref="BM72:BQ72"/>
    <mergeCell ref="C73:J73"/>
    <mergeCell ref="L73:Q73"/>
    <mergeCell ref="R73:V73"/>
    <mergeCell ref="W73:Z73"/>
    <mergeCell ref="AA73:AE73"/>
    <mergeCell ref="AF73:AI73"/>
    <mergeCell ref="AS73:AW73"/>
    <mergeCell ref="AX73:BB73"/>
    <mergeCell ref="BC73:BG73"/>
    <mergeCell ref="BH73:BL73"/>
    <mergeCell ref="BM73:BQ73"/>
    <mergeCell ref="C66:S66"/>
    <mergeCell ref="W66:AB66"/>
    <mergeCell ref="AD66:AI66"/>
    <mergeCell ref="C70:J71"/>
    <mergeCell ref="L70:Q70"/>
    <mergeCell ref="R70:V70"/>
    <mergeCell ref="W70:Z70"/>
    <mergeCell ref="AA70:AE70"/>
    <mergeCell ref="AF70:AI70"/>
    <mergeCell ref="AS70:AW70"/>
    <mergeCell ref="AX70:BB70"/>
    <mergeCell ref="BC70:BG70"/>
    <mergeCell ref="BH70:BL70"/>
    <mergeCell ref="BM70:BQ70"/>
    <mergeCell ref="L71:Q71"/>
    <mergeCell ref="R71:V71"/>
    <mergeCell ref="W71:Z71"/>
    <mergeCell ref="AA71:AE71"/>
    <mergeCell ref="AF71:AI71"/>
    <mergeCell ref="AS71:AW71"/>
    <mergeCell ref="AX71:BB71"/>
    <mergeCell ref="BC71:BG71"/>
    <mergeCell ref="BH71:BL71"/>
    <mergeCell ref="BM71:BQ71"/>
    <mergeCell ref="W52:AB52"/>
    <mergeCell ref="AD52:AI52"/>
    <mergeCell ref="W53:AB53"/>
    <mergeCell ref="AD53:AI53"/>
    <mergeCell ref="W54:AB54"/>
    <mergeCell ref="AD54:AI54"/>
    <mergeCell ref="T61:U61"/>
    <mergeCell ref="W61:AB61"/>
    <mergeCell ref="AD61:AI61"/>
    <mergeCell ref="W62:AB62"/>
    <mergeCell ref="AD62:AI62"/>
    <mergeCell ref="T63:U63"/>
    <mergeCell ref="W63:AB63"/>
    <mergeCell ref="AD63:AI63"/>
    <mergeCell ref="W64:AB64"/>
    <mergeCell ref="AD64:AI64"/>
    <mergeCell ref="T65:U65"/>
    <mergeCell ref="W65:AB65"/>
    <mergeCell ref="AD65:AI65"/>
    <mergeCell ref="W43:AB43"/>
    <mergeCell ref="AD43:AI43"/>
    <mergeCell ref="W44:AB44"/>
    <mergeCell ref="AD44:AI44"/>
    <mergeCell ref="W45:AB45"/>
    <mergeCell ref="AD45:AI45"/>
    <mergeCell ref="W46:AB46"/>
    <mergeCell ref="AD46:AI46"/>
    <mergeCell ref="W47:AB47"/>
    <mergeCell ref="AD47:AI47"/>
    <mergeCell ref="W48:AB48"/>
    <mergeCell ref="AD48:AI48"/>
    <mergeCell ref="W49:AB49"/>
    <mergeCell ref="AD49:AI49"/>
    <mergeCell ref="W50:AB50"/>
    <mergeCell ref="AD50:AI50"/>
    <mergeCell ref="W51:AB51"/>
    <mergeCell ref="AD51:AI51"/>
    <mergeCell ref="W34:AB34"/>
    <mergeCell ref="AD34:AI34"/>
    <mergeCell ref="W35:AB35"/>
    <mergeCell ref="AD35:AI35"/>
    <mergeCell ref="W36:AB36"/>
    <mergeCell ref="AD36:AI36"/>
    <mergeCell ref="W37:AB37"/>
    <mergeCell ref="AD37:AI37"/>
    <mergeCell ref="W38:AB38"/>
    <mergeCell ref="AD38:AI38"/>
    <mergeCell ref="W39:AB39"/>
    <mergeCell ref="AD39:AI39"/>
    <mergeCell ref="W40:AB40"/>
    <mergeCell ref="AD40:AI40"/>
    <mergeCell ref="W41:AB41"/>
    <mergeCell ref="AD41:AI41"/>
    <mergeCell ref="W42:AB42"/>
    <mergeCell ref="AD42:AI42"/>
    <mergeCell ref="C26:U26"/>
    <mergeCell ref="W26:AB26"/>
    <mergeCell ref="AD26:AI26"/>
    <mergeCell ref="C27:U27"/>
    <mergeCell ref="W27:AB27"/>
    <mergeCell ref="AD27:AI27"/>
    <mergeCell ref="C28:U28"/>
    <mergeCell ref="W28:AB28"/>
    <mergeCell ref="AD28:AI28"/>
    <mergeCell ref="C29:U29"/>
    <mergeCell ref="W29:AB29"/>
    <mergeCell ref="AD29:AI29"/>
    <mergeCell ref="C30:U30"/>
    <mergeCell ref="W30:AB30"/>
    <mergeCell ref="AD30:AI30"/>
    <mergeCell ref="C31:U31"/>
    <mergeCell ref="W31:AB31"/>
    <mergeCell ref="AD31:AI31"/>
    <mergeCell ref="W19:AB19"/>
    <mergeCell ref="AD19:AI19"/>
    <mergeCell ref="BE19:BJ19"/>
    <mergeCell ref="BL19:BQ19"/>
    <mergeCell ref="C20:S20"/>
    <mergeCell ref="T20:U20"/>
    <mergeCell ref="W20:AB20"/>
    <mergeCell ref="AD20:AI20"/>
    <mergeCell ref="BE20:BJ20"/>
    <mergeCell ref="BL20:BQ20"/>
    <mergeCell ref="C22:AI22"/>
    <mergeCell ref="W23:AB23"/>
    <mergeCell ref="AD23:AI23"/>
    <mergeCell ref="W24:AB24"/>
    <mergeCell ref="AD24:AI24"/>
    <mergeCell ref="C25:U25"/>
    <mergeCell ref="W25:AB25"/>
    <mergeCell ref="AD25:AI25"/>
    <mergeCell ref="T6:U6"/>
    <mergeCell ref="W6:AB6"/>
    <mergeCell ref="AD6:AI6"/>
    <mergeCell ref="W7:AB7"/>
    <mergeCell ref="AD7:AI7"/>
    <mergeCell ref="T8:U8"/>
    <mergeCell ref="W8:AB8"/>
    <mergeCell ref="AD8:AI8"/>
    <mergeCell ref="BE8:BJ8"/>
    <mergeCell ref="BL8:BQ8"/>
    <mergeCell ref="T9:U9"/>
    <mergeCell ref="W9:AB9"/>
    <mergeCell ref="AD9:AI9"/>
    <mergeCell ref="BE9:BJ9"/>
    <mergeCell ref="BL9:BQ9"/>
    <mergeCell ref="W10:AB10"/>
    <mergeCell ref="AD10:AI10"/>
    <mergeCell ref="W11:AB11"/>
    <mergeCell ref="AD11:AI11"/>
    <mergeCell ref="W12:AB12"/>
    <mergeCell ref="AD12:AI12"/>
    <mergeCell ref="T13:U13"/>
    <mergeCell ref="W13:AB13"/>
    <mergeCell ref="AD13:AI13"/>
    <mergeCell ref="BE13:BJ13"/>
    <mergeCell ref="BL13:BQ13"/>
    <mergeCell ref="W245:AB245"/>
    <mergeCell ref="C482:L482"/>
    <mergeCell ref="C480:AI480"/>
    <mergeCell ref="C455:AI455"/>
    <mergeCell ref="D427:T427"/>
    <mergeCell ref="W427:AB427"/>
    <mergeCell ref="AD427:AI427"/>
    <mergeCell ref="W428:AB428"/>
    <mergeCell ref="AD428:AI428"/>
    <mergeCell ref="W429:AB429"/>
    <mergeCell ref="AD429:AI429"/>
    <mergeCell ref="W430:AB430"/>
    <mergeCell ref="D426:T426"/>
    <mergeCell ref="W426:AB426"/>
    <mergeCell ref="AD426:AI426"/>
    <mergeCell ref="S404:T404"/>
    <mergeCell ref="W404:AB404"/>
    <mergeCell ref="AD404:AI404"/>
    <mergeCell ref="S405:T405"/>
    <mergeCell ref="W405:AB405"/>
    <mergeCell ref="AD405:AI405"/>
    <mergeCell ref="S406:T406"/>
    <mergeCell ref="W406:AB406"/>
    <mergeCell ref="W187:AB187"/>
    <mergeCell ref="AD187:AI187"/>
    <mergeCell ref="W188:AB188"/>
    <mergeCell ref="AD188:AI188"/>
    <mergeCell ref="W189:AB189"/>
    <mergeCell ref="W246:AB246"/>
    <mergeCell ref="W341:AB341"/>
    <mergeCell ref="AD341:AI341"/>
    <mergeCell ref="BE341:BJ341"/>
    <mergeCell ref="AE317:AJ317"/>
    <mergeCell ref="AE318:AJ318"/>
    <mergeCell ref="AE319:AJ319"/>
    <mergeCell ref="AE320:AJ320"/>
    <mergeCell ref="AE321:AJ321"/>
    <mergeCell ref="AE322:AJ322"/>
    <mergeCell ref="AE323:AJ323"/>
    <mergeCell ref="AD189:AI189"/>
    <mergeCell ref="BE189:BJ189"/>
    <mergeCell ref="W234:AB234"/>
    <mergeCell ref="AD234:AI234"/>
    <mergeCell ref="W235:AB235"/>
    <mergeCell ref="AD235:AI235"/>
    <mergeCell ref="W236:AB236"/>
    <mergeCell ref="AD236:AI236"/>
    <mergeCell ref="W237:AB237"/>
    <mergeCell ref="AD237:AI237"/>
    <mergeCell ref="W238:AB238"/>
    <mergeCell ref="AD238:AI238"/>
    <mergeCell ref="AD239:AI239"/>
    <mergeCell ref="W294:AB294"/>
    <mergeCell ref="AD294:AI294"/>
    <mergeCell ref="W295:AB295"/>
    <mergeCell ref="C113:N113"/>
    <mergeCell ref="O113:U113"/>
    <mergeCell ref="W113:AB113"/>
    <mergeCell ref="AD113:AI113"/>
    <mergeCell ref="BE113:BJ113"/>
    <mergeCell ref="BL113:BQ113"/>
    <mergeCell ref="C114:N114"/>
    <mergeCell ref="O114:U114"/>
    <mergeCell ref="W114:AB114"/>
    <mergeCell ref="AD114:AI114"/>
    <mergeCell ref="C115:N115"/>
    <mergeCell ref="O115:U115"/>
    <mergeCell ref="W115:AB115"/>
    <mergeCell ref="AD115:AI115"/>
    <mergeCell ref="C85:J85"/>
    <mergeCell ref="L85:Q85"/>
    <mergeCell ref="C14:S14"/>
    <mergeCell ref="W14:AB14"/>
    <mergeCell ref="AD14:AI14"/>
    <mergeCell ref="BE14:BJ14"/>
    <mergeCell ref="BL14:BQ14"/>
    <mergeCell ref="T16:U16"/>
    <mergeCell ref="W16:AB16"/>
    <mergeCell ref="AD16:AI16"/>
    <mergeCell ref="W17:AB17"/>
    <mergeCell ref="AD17:AI17"/>
    <mergeCell ref="T18:U18"/>
    <mergeCell ref="W18:AB18"/>
    <mergeCell ref="AD18:AI18"/>
    <mergeCell ref="BE18:BJ18"/>
    <mergeCell ref="BL18:BQ18"/>
    <mergeCell ref="T19:U19"/>
  </mergeCells>
  <conditionalFormatting sqref="C16 C22 AK16 AK22">
    <cfRule type="expression" dxfId="7" priority="5" stopIfTrue="1">
      <formula>OR(VALUE($M16)&lt;&gt;0,VALUE($N16)&lt;&gt;0)</formula>
    </cfRule>
  </conditionalFormatting>
  <conditionalFormatting sqref="C433:D433 C415:D415 C424:D424 C426:C431 D426:E426 C417:D422">
    <cfRule type="expression" dxfId="6" priority="4" stopIfTrue="1">
      <formula>OR(VALUE($R415)&lt;&gt;0,VALUE($S415)&lt;&gt;0)</formula>
    </cfRule>
  </conditionalFormatting>
  <conditionalFormatting sqref="L274 BD274 AT274 AL290:AL292 V274 D277:D282 D290:D292 AL277:AL282">
    <cfRule type="expression" dxfId="5" priority="3" stopIfTrue="1">
      <formula>OR(VALUE($P274)&lt;&gt;0,VALUE($R274)&lt;&gt;0)</formula>
    </cfRule>
  </conditionalFormatting>
  <conditionalFormatting sqref="AC414">
    <cfRule type="expression" dxfId="4" priority="2" stopIfTrue="1">
      <formula>OR(VALUE(#REF!)&lt;&gt;0,VALUE(#REF!)&lt;&gt;0)</formula>
    </cfRule>
  </conditionalFormatting>
  <conditionalFormatting sqref="B186:IT186 C166:AH166 B393:B399 AJ394:BS399 BU394:IT399 C422:C423 B419:AI419 C428:C429 B420:U421 H392:U392 H436:U436 B392:C392 B430:C436 H428:U433 U426 AC392:AC393 V392:V393 V428:V436 U427:V427 D426:D427 D424:G425 B422:B429 H422:U425 AJ392:IT393 AJ419:IT436 V422:V426 AC422:AC436 C167:C171">
    <cfRule type="expression" dxfId="3" priority="1" stopIfTrue="1">
      <formula>OR(VALUE($AK166)&lt;&gt;0,VALUE($AL166)&lt;&gt;0)</formula>
    </cfRule>
  </conditionalFormatting>
  <pageMargins left="0.47" right="0.2" top="0.35433070866141703" bottom="0.2" header="0.31496062992126" footer="0.2"/>
  <pageSetup paperSize="9" scale="99" firstPageNumber="11" orientation="portrait" useFirstPageNumber="1" verticalDpi="300" r:id="rId1"/>
</worksheet>
</file>

<file path=xl/worksheets/sheet6.xml><?xml version="1.0" encoding="utf-8"?>
<worksheet xmlns="http://schemas.openxmlformats.org/spreadsheetml/2006/main" xmlns:r="http://schemas.openxmlformats.org/officeDocument/2006/relationships">
  <dimension ref="A1:R70"/>
  <sheetViews>
    <sheetView topLeftCell="A54" workbookViewId="0">
      <selection activeCell="A80" sqref="A80"/>
    </sheetView>
  </sheetViews>
  <sheetFormatPr defaultRowHeight="20.25" customHeight="1"/>
  <cols>
    <col min="1" max="1" width="30.140625" style="648" customWidth="1"/>
    <col min="2" max="2" width="11.5703125" style="648" hidden="1" customWidth="1"/>
    <col min="3" max="4" width="10.140625" style="644" bestFit="1" customWidth="1"/>
    <col min="5" max="6" width="14.5703125" style="644" bestFit="1" customWidth="1"/>
    <col min="7" max="8" width="10.140625" style="644" bestFit="1" customWidth="1"/>
    <col min="9" max="9" width="11.5703125" style="644" customWidth="1"/>
    <col min="10" max="10" width="12.85546875" style="644" customWidth="1"/>
    <col min="11" max="11" width="14.5703125" style="644" bestFit="1" customWidth="1"/>
    <col min="12" max="12" width="14.7109375" style="644" customWidth="1"/>
    <col min="13" max="13" width="12.5703125" style="646" hidden="1" customWidth="1"/>
    <col min="14" max="15" width="18.140625" style="646" hidden="1" customWidth="1"/>
    <col min="16" max="16" width="15.28515625" style="647" hidden="1" customWidth="1"/>
    <col min="17" max="17" width="8.42578125" style="648" hidden="1" customWidth="1"/>
    <col min="18" max="18" width="13" style="648" hidden="1" customWidth="1"/>
    <col min="19" max="256" width="9.140625" style="648"/>
    <col min="257" max="257" width="58.5703125" style="648" bestFit="1" customWidth="1"/>
    <col min="258" max="258" width="11.5703125" style="648" customWidth="1"/>
    <col min="259" max="259" width="9.28515625" style="648" customWidth="1"/>
    <col min="260" max="260" width="8.5703125" style="648" customWidth="1"/>
    <col min="261" max="261" width="13.28515625" style="648" customWidth="1"/>
    <col min="262" max="262" width="13.5703125" style="648" customWidth="1"/>
    <col min="263" max="263" width="12.140625" style="648" customWidth="1"/>
    <col min="264" max="264" width="10.140625" style="648" customWidth="1"/>
    <col min="265" max="265" width="12.7109375" style="648" customWidth="1"/>
    <col min="266" max="266" width="13.5703125" style="648" customWidth="1"/>
    <col min="267" max="267" width="12" style="648" customWidth="1"/>
    <col min="268" max="268" width="14.28515625" style="648" customWidth="1"/>
    <col min="269" max="269" width="12.5703125" style="648" bestFit="1" customWidth="1"/>
    <col min="270" max="271" width="18.140625" style="648" customWidth="1"/>
    <col min="272" max="272" width="15.28515625" style="648" bestFit="1" customWidth="1"/>
    <col min="273" max="273" width="8.42578125" style="648" customWidth="1"/>
    <col min="274" max="274" width="13" style="648" bestFit="1" customWidth="1"/>
    <col min="275" max="512" width="9.140625" style="648"/>
    <col min="513" max="513" width="58.5703125" style="648" bestFit="1" customWidth="1"/>
    <col min="514" max="514" width="11.5703125" style="648" customWidth="1"/>
    <col min="515" max="515" width="9.28515625" style="648" customWidth="1"/>
    <col min="516" max="516" width="8.5703125" style="648" customWidth="1"/>
    <col min="517" max="517" width="13.28515625" style="648" customWidth="1"/>
    <col min="518" max="518" width="13.5703125" style="648" customWidth="1"/>
    <col min="519" max="519" width="12.140625" style="648" customWidth="1"/>
    <col min="520" max="520" width="10.140625" style="648" customWidth="1"/>
    <col min="521" max="521" width="12.7109375" style="648" customWidth="1"/>
    <col min="522" max="522" width="13.5703125" style="648" customWidth="1"/>
    <col min="523" max="523" width="12" style="648" customWidth="1"/>
    <col min="524" max="524" width="14.28515625" style="648" customWidth="1"/>
    <col min="525" max="525" width="12.5703125" style="648" bestFit="1" customWidth="1"/>
    <col min="526" max="527" width="18.140625" style="648" customWidth="1"/>
    <col min="528" max="528" width="15.28515625" style="648" bestFit="1" customWidth="1"/>
    <col min="529" max="529" width="8.42578125" style="648" customWidth="1"/>
    <col min="530" max="530" width="13" style="648" bestFit="1" customWidth="1"/>
    <col min="531" max="768" width="9.140625" style="648"/>
    <col min="769" max="769" width="58.5703125" style="648" bestFit="1" customWidth="1"/>
    <col min="770" max="770" width="11.5703125" style="648" customWidth="1"/>
    <col min="771" max="771" width="9.28515625" style="648" customWidth="1"/>
    <col min="772" max="772" width="8.5703125" style="648" customWidth="1"/>
    <col min="773" max="773" width="13.28515625" style="648" customWidth="1"/>
    <col min="774" max="774" width="13.5703125" style="648" customWidth="1"/>
    <col min="775" max="775" width="12.140625" style="648" customWidth="1"/>
    <col min="776" max="776" width="10.140625" style="648" customWidth="1"/>
    <col min="777" max="777" width="12.7109375" style="648" customWidth="1"/>
    <col min="778" max="778" width="13.5703125" style="648" customWidth="1"/>
    <col min="779" max="779" width="12" style="648" customWidth="1"/>
    <col min="780" max="780" width="14.28515625" style="648" customWidth="1"/>
    <col min="781" max="781" width="12.5703125" style="648" bestFit="1" customWidth="1"/>
    <col min="782" max="783" width="18.140625" style="648" customWidth="1"/>
    <col min="784" max="784" width="15.28515625" style="648" bestFit="1" customWidth="1"/>
    <col min="785" max="785" width="8.42578125" style="648" customWidth="1"/>
    <col min="786" max="786" width="13" style="648" bestFit="1" customWidth="1"/>
    <col min="787" max="1024" width="9.140625" style="648"/>
    <col min="1025" max="1025" width="58.5703125" style="648" bestFit="1" customWidth="1"/>
    <col min="1026" max="1026" width="11.5703125" style="648" customWidth="1"/>
    <col min="1027" max="1027" width="9.28515625" style="648" customWidth="1"/>
    <col min="1028" max="1028" width="8.5703125" style="648" customWidth="1"/>
    <col min="1029" max="1029" width="13.28515625" style="648" customWidth="1"/>
    <col min="1030" max="1030" width="13.5703125" style="648" customWidth="1"/>
    <col min="1031" max="1031" width="12.140625" style="648" customWidth="1"/>
    <col min="1032" max="1032" width="10.140625" style="648" customWidth="1"/>
    <col min="1033" max="1033" width="12.7109375" style="648" customWidth="1"/>
    <col min="1034" max="1034" width="13.5703125" style="648" customWidth="1"/>
    <col min="1035" max="1035" width="12" style="648" customWidth="1"/>
    <col min="1036" max="1036" width="14.28515625" style="648" customWidth="1"/>
    <col min="1037" max="1037" width="12.5703125" style="648" bestFit="1" customWidth="1"/>
    <col min="1038" max="1039" width="18.140625" style="648" customWidth="1"/>
    <col min="1040" max="1040" width="15.28515625" style="648" bestFit="1" customWidth="1"/>
    <col min="1041" max="1041" width="8.42578125" style="648" customWidth="1"/>
    <col min="1042" max="1042" width="13" style="648" bestFit="1" customWidth="1"/>
    <col min="1043" max="1280" width="9.140625" style="648"/>
    <col min="1281" max="1281" width="58.5703125" style="648" bestFit="1" customWidth="1"/>
    <col min="1282" max="1282" width="11.5703125" style="648" customWidth="1"/>
    <col min="1283" max="1283" width="9.28515625" style="648" customWidth="1"/>
    <col min="1284" max="1284" width="8.5703125" style="648" customWidth="1"/>
    <col min="1285" max="1285" width="13.28515625" style="648" customWidth="1"/>
    <col min="1286" max="1286" width="13.5703125" style="648" customWidth="1"/>
    <col min="1287" max="1287" width="12.140625" style="648" customWidth="1"/>
    <col min="1288" max="1288" width="10.140625" style="648" customWidth="1"/>
    <col min="1289" max="1289" width="12.7109375" style="648" customWidth="1"/>
    <col min="1290" max="1290" width="13.5703125" style="648" customWidth="1"/>
    <col min="1291" max="1291" width="12" style="648" customWidth="1"/>
    <col min="1292" max="1292" width="14.28515625" style="648" customWidth="1"/>
    <col min="1293" max="1293" width="12.5703125" style="648" bestFit="1" customWidth="1"/>
    <col min="1294" max="1295" width="18.140625" style="648" customWidth="1"/>
    <col min="1296" max="1296" width="15.28515625" style="648" bestFit="1" customWidth="1"/>
    <col min="1297" max="1297" width="8.42578125" style="648" customWidth="1"/>
    <col min="1298" max="1298" width="13" style="648" bestFit="1" customWidth="1"/>
    <col min="1299" max="1536" width="9.140625" style="648"/>
    <col min="1537" max="1537" width="58.5703125" style="648" bestFit="1" customWidth="1"/>
    <col min="1538" max="1538" width="11.5703125" style="648" customWidth="1"/>
    <col min="1539" max="1539" width="9.28515625" style="648" customWidth="1"/>
    <col min="1540" max="1540" width="8.5703125" style="648" customWidth="1"/>
    <col min="1541" max="1541" width="13.28515625" style="648" customWidth="1"/>
    <col min="1542" max="1542" width="13.5703125" style="648" customWidth="1"/>
    <col min="1543" max="1543" width="12.140625" style="648" customWidth="1"/>
    <col min="1544" max="1544" width="10.140625" style="648" customWidth="1"/>
    <col min="1545" max="1545" width="12.7109375" style="648" customWidth="1"/>
    <col min="1546" max="1546" width="13.5703125" style="648" customWidth="1"/>
    <col min="1547" max="1547" width="12" style="648" customWidth="1"/>
    <col min="1548" max="1548" width="14.28515625" style="648" customWidth="1"/>
    <col min="1549" max="1549" width="12.5703125" style="648" bestFit="1" customWidth="1"/>
    <col min="1550" max="1551" width="18.140625" style="648" customWidth="1"/>
    <col min="1552" max="1552" width="15.28515625" style="648" bestFit="1" customWidth="1"/>
    <col min="1553" max="1553" width="8.42578125" style="648" customWidth="1"/>
    <col min="1554" max="1554" width="13" style="648" bestFit="1" customWidth="1"/>
    <col min="1555" max="1792" width="9.140625" style="648"/>
    <col min="1793" max="1793" width="58.5703125" style="648" bestFit="1" customWidth="1"/>
    <col min="1794" max="1794" width="11.5703125" style="648" customWidth="1"/>
    <col min="1795" max="1795" width="9.28515625" style="648" customWidth="1"/>
    <col min="1796" max="1796" width="8.5703125" style="648" customWidth="1"/>
    <col min="1797" max="1797" width="13.28515625" style="648" customWidth="1"/>
    <col min="1798" max="1798" width="13.5703125" style="648" customWidth="1"/>
    <col min="1799" max="1799" width="12.140625" style="648" customWidth="1"/>
    <col min="1800" max="1800" width="10.140625" style="648" customWidth="1"/>
    <col min="1801" max="1801" width="12.7109375" style="648" customWidth="1"/>
    <col min="1802" max="1802" width="13.5703125" style="648" customWidth="1"/>
    <col min="1803" max="1803" width="12" style="648" customWidth="1"/>
    <col min="1804" max="1804" width="14.28515625" style="648" customWidth="1"/>
    <col min="1805" max="1805" width="12.5703125" style="648" bestFit="1" customWidth="1"/>
    <col min="1806" max="1807" width="18.140625" style="648" customWidth="1"/>
    <col min="1808" max="1808" width="15.28515625" style="648" bestFit="1" customWidth="1"/>
    <col min="1809" max="1809" width="8.42578125" style="648" customWidth="1"/>
    <col min="1810" max="1810" width="13" style="648" bestFit="1" customWidth="1"/>
    <col min="1811" max="2048" width="9.140625" style="648"/>
    <col min="2049" max="2049" width="58.5703125" style="648" bestFit="1" customWidth="1"/>
    <col min="2050" max="2050" width="11.5703125" style="648" customWidth="1"/>
    <col min="2051" max="2051" width="9.28515625" style="648" customWidth="1"/>
    <col min="2052" max="2052" width="8.5703125" style="648" customWidth="1"/>
    <col min="2053" max="2053" width="13.28515625" style="648" customWidth="1"/>
    <col min="2054" max="2054" width="13.5703125" style="648" customWidth="1"/>
    <col min="2055" max="2055" width="12.140625" style="648" customWidth="1"/>
    <col min="2056" max="2056" width="10.140625" style="648" customWidth="1"/>
    <col min="2057" max="2057" width="12.7109375" style="648" customWidth="1"/>
    <col min="2058" max="2058" width="13.5703125" style="648" customWidth="1"/>
    <col min="2059" max="2059" width="12" style="648" customWidth="1"/>
    <col min="2060" max="2060" width="14.28515625" style="648" customWidth="1"/>
    <col min="2061" max="2061" width="12.5703125" style="648" bestFit="1" customWidth="1"/>
    <col min="2062" max="2063" width="18.140625" style="648" customWidth="1"/>
    <col min="2064" max="2064" width="15.28515625" style="648" bestFit="1" customWidth="1"/>
    <col min="2065" max="2065" width="8.42578125" style="648" customWidth="1"/>
    <col min="2066" max="2066" width="13" style="648" bestFit="1" customWidth="1"/>
    <col min="2067" max="2304" width="9.140625" style="648"/>
    <col min="2305" max="2305" width="58.5703125" style="648" bestFit="1" customWidth="1"/>
    <col min="2306" max="2306" width="11.5703125" style="648" customWidth="1"/>
    <col min="2307" max="2307" width="9.28515625" style="648" customWidth="1"/>
    <col min="2308" max="2308" width="8.5703125" style="648" customWidth="1"/>
    <col min="2309" max="2309" width="13.28515625" style="648" customWidth="1"/>
    <col min="2310" max="2310" width="13.5703125" style="648" customWidth="1"/>
    <col min="2311" max="2311" width="12.140625" style="648" customWidth="1"/>
    <col min="2312" max="2312" width="10.140625" style="648" customWidth="1"/>
    <col min="2313" max="2313" width="12.7109375" style="648" customWidth="1"/>
    <col min="2314" max="2314" width="13.5703125" style="648" customWidth="1"/>
    <col min="2315" max="2315" width="12" style="648" customWidth="1"/>
    <col min="2316" max="2316" width="14.28515625" style="648" customWidth="1"/>
    <col min="2317" max="2317" width="12.5703125" style="648" bestFit="1" customWidth="1"/>
    <col min="2318" max="2319" width="18.140625" style="648" customWidth="1"/>
    <col min="2320" max="2320" width="15.28515625" style="648" bestFit="1" customWidth="1"/>
    <col min="2321" max="2321" width="8.42578125" style="648" customWidth="1"/>
    <col min="2322" max="2322" width="13" style="648" bestFit="1" customWidth="1"/>
    <col min="2323" max="2560" width="9.140625" style="648"/>
    <col min="2561" max="2561" width="58.5703125" style="648" bestFit="1" customWidth="1"/>
    <col min="2562" max="2562" width="11.5703125" style="648" customWidth="1"/>
    <col min="2563" max="2563" width="9.28515625" style="648" customWidth="1"/>
    <col min="2564" max="2564" width="8.5703125" style="648" customWidth="1"/>
    <col min="2565" max="2565" width="13.28515625" style="648" customWidth="1"/>
    <col min="2566" max="2566" width="13.5703125" style="648" customWidth="1"/>
    <col min="2567" max="2567" width="12.140625" style="648" customWidth="1"/>
    <col min="2568" max="2568" width="10.140625" style="648" customWidth="1"/>
    <col min="2569" max="2569" width="12.7109375" style="648" customWidth="1"/>
    <col min="2570" max="2570" width="13.5703125" style="648" customWidth="1"/>
    <col min="2571" max="2571" width="12" style="648" customWidth="1"/>
    <col min="2572" max="2572" width="14.28515625" style="648" customWidth="1"/>
    <col min="2573" max="2573" width="12.5703125" style="648" bestFit="1" customWidth="1"/>
    <col min="2574" max="2575" width="18.140625" style="648" customWidth="1"/>
    <col min="2576" max="2576" width="15.28515625" style="648" bestFit="1" customWidth="1"/>
    <col min="2577" max="2577" width="8.42578125" style="648" customWidth="1"/>
    <col min="2578" max="2578" width="13" style="648" bestFit="1" customWidth="1"/>
    <col min="2579" max="2816" width="9.140625" style="648"/>
    <col min="2817" max="2817" width="58.5703125" style="648" bestFit="1" customWidth="1"/>
    <col min="2818" max="2818" width="11.5703125" style="648" customWidth="1"/>
    <col min="2819" max="2819" width="9.28515625" style="648" customWidth="1"/>
    <col min="2820" max="2820" width="8.5703125" style="648" customWidth="1"/>
    <col min="2821" max="2821" width="13.28515625" style="648" customWidth="1"/>
    <col min="2822" max="2822" width="13.5703125" style="648" customWidth="1"/>
    <col min="2823" max="2823" width="12.140625" style="648" customWidth="1"/>
    <col min="2824" max="2824" width="10.140625" style="648" customWidth="1"/>
    <col min="2825" max="2825" width="12.7109375" style="648" customWidth="1"/>
    <col min="2826" max="2826" width="13.5703125" style="648" customWidth="1"/>
    <col min="2827" max="2827" width="12" style="648" customWidth="1"/>
    <col min="2828" max="2828" width="14.28515625" style="648" customWidth="1"/>
    <col min="2829" max="2829" width="12.5703125" style="648" bestFit="1" customWidth="1"/>
    <col min="2830" max="2831" width="18.140625" style="648" customWidth="1"/>
    <col min="2832" max="2832" width="15.28515625" style="648" bestFit="1" customWidth="1"/>
    <col min="2833" max="2833" width="8.42578125" style="648" customWidth="1"/>
    <col min="2834" max="2834" width="13" style="648" bestFit="1" customWidth="1"/>
    <col min="2835" max="3072" width="9.140625" style="648"/>
    <col min="3073" max="3073" width="58.5703125" style="648" bestFit="1" customWidth="1"/>
    <col min="3074" max="3074" width="11.5703125" style="648" customWidth="1"/>
    <col min="3075" max="3075" width="9.28515625" style="648" customWidth="1"/>
    <col min="3076" max="3076" width="8.5703125" style="648" customWidth="1"/>
    <col min="3077" max="3077" width="13.28515625" style="648" customWidth="1"/>
    <col min="3078" max="3078" width="13.5703125" style="648" customWidth="1"/>
    <col min="3079" max="3079" width="12.140625" style="648" customWidth="1"/>
    <col min="3080" max="3080" width="10.140625" style="648" customWidth="1"/>
    <col min="3081" max="3081" width="12.7109375" style="648" customWidth="1"/>
    <col min="3082" max="3082" width="13.5703125" style="648" customWidth="1"/>
    <col min="3083" max="3083" width="12" style="648" customWidth="1"/>
    <col min="3084" max="3084" width="14.28515625" style="648" customWidth="1"/>
    <col min="3085" max="3085" width="12.5703125" style="648" bestFit="1" customWidth="1"/>
    <col min="3086" max="3087" width="18.140625" style="648" customWidth="1"/>
    <col min="3088" max="3088" width="15.28515625" style="648" bestFit="1" customWidth="1"/>
    <col min="3089" max="3089" width="8.42578125" style="648" customWidth="1"/>
    <col min="3090" max="3090" width="13" style="648" bestFit="1" customWidth="1"/>
    <col min="3091" max="3328" width="9.140625" style="648"/>
    <col min="3329" max="3329" width="58.5703125" style="648" bestFit="1" customWidth="1"/>
    <col min="3330" max="3330" width="11.5703125" style="648" customWidth="1"/>
    <col min="3331" max="3331" width="9.28515625" style="648" customWidth="1"/>
    <col min="3332" max="3332" width="8.5703125" style="648" customWidth="1"/>
    <col min="3333" max="3333" width="13.28515625" style="648" customWidth="1"/>
    <col min="3334" max="3334" width="13.5703125" style="648" customWidth="1"/>
    <col min="3335" max="3335" width="12.140625" style="648" customWidth="1"/>
    <col min="3336" max="3336" width="10.140625" style="648" customWidth="1"/>
    <col min="3337" max="3337" width="12.7109375" style="648" customWidth="1"/>
    <col min="3338" max="3338" width="13.5703125" style="648" customWidth="1"/>
    <col min="3339" max="3339" width="12" style="648" customWidth="1"/>
    <col min="3340" max="3340" width="14.28515625" style="648" customWidth="1"/>
    <col min="3341" max="3341" width="12.5703125" style="648" bestFit="1" customWidth="1"/>
    <col min="3342" max="3343" width="18.140625" style="648" customWidth="1"/>
    <col min="3344" max="3344" width="15.28515625" style="648" bestFit="1" customWidth="1"/>
    <col min="3345" max="3345" width="8.42578125" style="648" customWidth="1"/>
    <col min="3346" max="3346" width="13" style="648" bestFit="1" customWidth="1"/>
    <col min="3347" max="3584" width="9.140625" style="648"/>
    <col min="3585" max="3585" width="58.5703125" style="648" bestFit="1" customWidth="1"/>
    <col min="3586" max="3586" width="11.5703125" style="648" customWidth="1"/>
    <col min="3587" max="3587" width="9.28515625" style="648" customWidth="1"/>
    <col min="3588" max="3588" width="8.5703125" style="648" customWidth="1"/>
    <col min="3589" max="3589" width="13.28515625" style="648" customWidth="1"/>
    <col min="3590" max="3590" width="13.5703125" style="648" customWidth="1"/>
    <col min="3591" max="3591" width="12.140625" style="648" customWidth="1"/>
    <col min="3592" max="3592" width="10.140625" style="648" customWidth="1"/>
    <col min="3593" max="3593" width="12.7109375" style="648" customWidth="1"/>
    <col min="3594" max="3594" width="13.5703125" style="648" customWidth="1"/>
    <col min="3595" max="3595" width="12" style="648" customWidth="1"/>
    <col min="3596" max="3596" width="14.28515625" style="648" customWidth="1"/>
    <col min="3597" max="3597" width="12.5703125" style="648" bestFit="1" customWidth="1"/>
    <col min="3598" max="3599" width="18.140625" style="648" customWidth="1"/>
    <col min="3600" max="3600" width="15.28515625" style="648" bestFit="1" customWidth="1"/>
    <col min="3601" max="3601" width="8.42578125" style="648" customWidth="1"/>
    <col min="3602" max="3602" width="13" style="648" bestFit="1" customWidth="1"/>
    <col min="3603" max="3840" width="9.140625" style="648"/>
    <col min="3841" max="3841" width="58.5703125" style="648" bestFit="1" customWidth="1"/>
    <col min="3842" max="3842" width="11.5703125" style="648" customWidth="1"/>
    <col min="3843" max="3843" width="9.28515625" style="648" customWidth="1"/>
    <col min="3844" max="3844" width="8.5703125" style="648" customWidth="1"/>
    <col min="3845" max="3845" width="13.28515625" style="648" customWidth="1"/>
    <col min="3846" max="3846" width="13.5703125" style="648" customWidth="1"/>
    <col min="3847" max="3847" width="12.140625" style="648" customWidth="1"/>
    <col min="3848" max="3848" width="10.140625" style="648" customWidth="1"/>
    <col min="3849" max="3849" width="12.7109375" style="648" customWidth="1"/>
    <col min="3850" max="3850" width="13.5703125" style="648" customWidth="1"/>
    <col min="3851" max="3851" width="12" style="648" customWidth="1"/>
    <col min="3852" max="3852" width="14.28515625" style="648" customWidth="1"/>
    <col min="3853" max="3853" width="12.5703125" style="648" bestFit="1" customWidth="1"/>
    <col min="3854" max="3855" width="18.140625" style="648" customWidth="1"/>
    <col min="3856" max="3856" width="15.28515625" style="648" bestFit="1" customWidth="1"/>
    <col min="3857" max="3857" width="8.42578125" style="648" customWidth="1"/>
    <col min="3858" max="3858" width="13" style="648" bestFit="1" customWidth="1"/>
    <col min="3859" max="4096" width="9.140625" style="648"/>
    <col min="4097" max="4097" width="58.5703125" style="648" bestFit="1" customWidth="1"/>
    <col min="4098" max="4098" width="11.5703125" style="648" customWidth="1"/>
    <col min="4099" max="4099" width="9.28515625" style="648" customWidth="1"/>
    <col min="4100" max="4100" width="8.5703125" style="648" customWidth="1"/>
    <col min="4101" max="4101" width="13.28515625" style="648" customWidth="1"/>
    <col min="4102" max="4102" width="13.5703125" style="648" customWidth="1"/>
    <col min="4103" max="4103" width="12.140625" style="648" customWidth="1"/>
    <col min="4104" max="4104" width="10.140625" style="648" customWidth="1"/>
    <col min="4105" max="4105" width="12.7109375" style="648" customWidth="1"/>
    <col min="4106" max="4106" width="13.5703125" style="648" customWidth="1"/>
    <col min="4107" max="4107" width="12" style="648" customWidth="1"/>
    <col min="4108" max="4108" width="14.28515625" style="648" customWidth="1"/>
    <col min="4109" max="4109" width="12.5703125" style="648" bestFit="1" customWidth="1"/>
    <col min="4110" max="4111" width="18.140625" style="648" customWidth="1"/>
    <col min="4112" max="4112" width="15.28515625" style="648" bestFit="1" customWidth="1"/>
    <col min="4113" max="4113" width="8.42578125" style="648" customWidth="1"/>
    <col min="4114" max="4114" width="13" style="648" bestFit="1" customWidth="1"/>
    <col min="4115" max="4352" width="9.140625" style="648"/>
    <col min="4353" max="4353" width="58.5703125" style="648" bestFit="1" customWidth="1"/>
    <col min="4354" max="4354" width="11.5703125" style="648" customWidth="1"/>
    <col min="4355" max="4355" width="9.28515625" style="648" customWidth="1"/>
    <col min="4356" max="4356" width="8.5703125" style="648" customWidth="1"/>
    <col min="4357" max="4357" width="13.28515625" style="648" customWidth="1"/>
    <col min="4358" max="4358" width="13.5703125" style="648" customWidth="1"/>
    <col min="4359" max="4359" width="12.140625" style="648" customWidth="1"/>
    <col min="4360" max="4360" width="10.140625" style="648" customWidth="1"/>
    <col min="4361" max="4361" width="12.7109375" style="648" customWidth="1"/>
    <col min="4362" max="4362" width="13.5703125" style="648" customWidth="1"/>
    <col min="4363" max="4363" width="12" style="648" customWidth="1"/>
    <col min="4364" max="4364" width="14.28515625" style="648" customWidth="1"/>
    <col min="4365" max="4365" width="12.5703125" style="648" bestFit="1" customWidth="1"/>
    <col min="4366" max="4367" width="18.140625" style="648" customWidth="1"/>
    <col min="4368" max="4368" width="15.28515625" style="648" bestFit="1" customWidth="1"/>
    <col min="4369" max="4369" width="8.42578125" style="648" customWidth="1"/>
    <col min="4370" max="4370" width="13" style="648" bestFit="1" customWidth="1"/>
    <col min="4371" max="4608" width="9.140625" style="648"/>
    <col min="4609" max="4609" width="58.5703125" style="648" bestFit="1" customWidth="1"/>
    <col min="4610" max="4610" width="11.5703125" style="648" customWidth="1"/>
    <col min="4611" max="4611" width="9.28515625" style="648" customWidth="1"/>
    <col min="4612" max="4612" width="8.5703125" style="648" customWidth="1"/>
    <col min="4613" max="4613" width="13.28515625" style="648" customWidth="1"/>
    <col min="4614" max="4614" width="13.5703125" style="648" customWidth="1"/>
    <col min="4615" max="4615" width="12.140625" style="648" customWidth="1"/>
    <col min="4616" max="4616" width="10.140625" style="648" customWidth="1"/>
    <col min="4617" max="4617" width="12.7109375" style="648" customWidth="1"/>
    <col min="4618" max="4618" width="13.5703125" style="648" customWidth="1"/>
    <col min="4619" max="4619" width="12" style="648" customWidth="1"/>
    <col min="4620" max="4620" width="14.28515625" style="648" customWidth="1"/>
    <col min="4621" max="4621" width="12.5703125" style="648" bestFit="1" customWidth="1"/>
    <col min="4622" max="4623" width="18.140625" style="648" customWidth="1"/>
    <col min="4624" max="4624" width="15.28515625" style="648" bestFit="1" customWidth="1"/>
    <col min="4625" max="4625" width="8.42578125" style="648" customWidth="1"/>
    <col min="4626" max="4626" width="13" style="648" bestFit="1" customWidth="1"/>
    <col min="4627" max="4864" width="9.140625" style="648"/>
    <col min="4865" max="4865" width="58.5703125" style="648" bestFit="1" customWidth="1"/>
    <col min="4866" max="4866" width="11.5703125" style="648" customWidth="1"/>
    <col min="4867" max="4867" width="9.28515625" style="648" customWidth="1"/>
    <col min="4868" max="4868" width="8.5703125" style="648" customWidth="1"/>
    <col min="4869" max="4869" width="13.28515625" style="648" customWidth="1"/>
    <col min="4870" max="4870" width="13.5703125" style="648" customWidth="1"/>
    <col min="4871" max="4871" width="12.140625" style="648" customWidth="1"/>
    <col min="4872" max="4872" width="10.140625" style="648" customWidth="1"/>
    <col min="4873" max="4873" width="12.7109375" style="648" customWidth="1"/>
    <col min="4874" max="4874" width="13.5703125" style="648" customWidth="1"/>
    <col min="4875" max="4875" width="12" style="648" customWidth="1"/>
    <col min="4876" max="4876" width="14.28515625" style="648" customWidth="1"/>
    <col min="4877" max="4877" width="12.5703125" style="648" bestFit="1" customWidth="1"/>
    <col min="4878" max="4879" width="18.140625" style="648" customWidth="1"/>
    <col min="4880" max="4880" width="15.28515625" style="648" bestFit="1" customWidth="1"/>
    <col min="4881" max="4881" width="8.42578125" style="648" customWidth="1"/>
    <col min="4882" max="4882" width="13" style="648" bestFit="1" customWidth="1"/>
    <col min="4883" max="5120" width="9.140625" style="648"/>
    <col min="5121" max="5121" width="58.5703125" style="648" bestFit="1" customWidth="1"/>
    <col min="5122" max="5122" width="11.5703125" style="648" customWidth="1"/>
    <col min="5123" max="5123" width="9.28515625" style="648" customWidth="1"/>
    <col min="5124" max="5124" width="8.5703125" style="648" customWidth="1"/>
    <col min="5125" max="5125" width="13.28515625" style="648" customWidth="1"/>
    <col min="5126" max="5126" width="13.5703125" style="648" customWidth="1"/>
    <col min="5127" max="5127" width="12.140625" style="648" customWidth="1"/>
    <col min="5128" max="5128" width="10.140625" style="648" customWidth="1"/>
    <col min="5129" max="5129" width="12.7109375" style="648" customWidth="1"/>
    <col min="5130" max="5130" width="13.5703125" style="648" customWidth="1"/>
    <col min="5131" max="5131" width="12" style="648" customWidth="1"/>
    <col min="5132" max="5132" width="14.28515625" style="648" customWidth="1"/>
    <col min="5133" max="5133" width="12.5703125" style="648" bestFit="1" customWidth="1"/>
    <col min="5134" max="5135" width="18.140625" style="648" customWidth="1"/>
    <col min="5136" max="5136" width="15.28515625" style="648" bestFit="1" customWidth="1"/>
    <col min="5137" max="5137" width="8.42578125" style="648" customWidth="1"/>
    <col min="5138" max="5138" width="13" style="648" bestFit="1" customWidth="1"/>
    <col min="5139" max="5376" width="9.140625" style="648"/>
    <col min="5377" max="5377" width="58.5703125" style="648" bestFit="1" customWidth="1"/>
    <col min="5378" max="5378" width="11.5703125" style="648" customWidth="1"/>
    <col min="5379" max="5379" width="9.28515625" style="648" customWidth="1"/>
    <col min="5380" max="5380" width="8.5703125" style="648" customWidth="1"/>
    <col min="5381" max="5381" width="13.28515625" style="648" customWidth="1"/>
    <col min="5382" max="5382" width="13.5703125" style="648" customWidth="1"/>
    <col min="5383" max="5383" width="12.140625" style="648" customWidth="1"/>
    <col min="5384" max="5384" width="10.140625" style="648" customWidth="1"/>
    <col min="5385" max="5385" width="12.7109375" style="648" customWidth="1"/>
    <col min="5386" max="5386" width="13.5703125" style="648" customWidth="1"/>
    <col min="5387" max="5387" width="12" style="648" customWidth="1"/>
    <col min="5388" max="5388" width="14.28515625" style="648" customWidth="1"/>
    <col min="5389" max="5389" width="12.5703125" style="648" bestFit="1" customWidth="1"/>
    <col min="5390" max="5391" width="18.140625" style="648" customWidth="1"/>
    <col min="5392" max="5392" width="15.28515625" style="648" bestFit="1" customWidth="1"/>
    <col min="5393" max="5393" width="8.42578125" style="648" customWidth="1"/>
    <col min="5394" max="5394" width="13" style="648" bestFit="1" customWidth="1"/>
    <col min="5395" max="5632" width="9.140625" style="648"/>
    <col min="5633" max="5633" width="58.5703125" style="648" bestFit="1" customWidth="1"/>
    <col min="5634" max="5634" width="11.5703125" style="648" customWidth="1"/>
    <col min="5635" max="5635" width="9.28515625" style="648" customWidth="1"/>
    <col min="5636" max="5636" width="8.5703125" style="648" customWidth="1"/>
    <col min="5637" max="5637" width="13.28515625" style="648" customWidth="1"/>
    <col min="5638" max="5638" width="13.5703125" style="648" customWidth="1"/>
    <col min="5639" max="5639" width="12.140625" style="648" customWidth="1"/>
    <col min="5640" max="5640" width="10.140625" style="648" customWidth="1"/>
    <col min="5641" max="5641" width="12.7109375" style="648" customWidth="1"/>
    <col min="5642" max="5642" width="13.5703125" style="648" customWidth="1"/>
    <col min="5643" max="5643" width="12" style="648" customWidth="1"/>
    <col min="5644" max="5644" width="14.28515625" style="648" customWidth="1"/>
    <col min="5645" max="5645" width="12.5703125" style="648" bestFit="1" customWidth="1"/>
    <col min="5646" max="5647" width="18.140625" style="648" customWidth="1"/>
    <col min="5648" max="5648" width="15.28515625" style="648" bestFit="1" customWidth="1"/>
    <col min="5649" max="5649" width="8.42578125" style="648" customWidth="1"/>
    <col min="5650" max="5650" width="13" style="648" bestFit="1" customWidth="1"/>
    <col min="5651" max="5888" width="9.140625" style="648"/>
    <col min="5889" max="5889" width="58.5703125" style="648" bestFit="1" customWidth="1"/>
    <col min="5890" max="5890" width="11.5703125" style="648" customWidth="1"/>
    <col min="5891" max="5891" width="9.28515625" style="648" customWidth="1"/>
    <col min="5892" max="5892" width="8.5703125" style="648" customWidth="1"/>
    <col min="5893" max="5893" width="13.28515625" style="648" customWidth="1"/>
    <col min="5894" max="5894" width="13.5703125" style="648" customWidth="1"/>
    <col min="5895" max="5895" width="12.140625" style="648" customWidth="1"/>
    <col min="5896" max="5896" width="10.140625" style="648" customWidth="1"/>
    <col min="5897" max="5897" width="12.7109375" style="648" customWidth="1"/>
    <col min="5898" max="5898" width="13.5703125" style="648" customWidth="1"/>
    <col min="5899" max="5899" width="12" style="648" customWidth="1"/>
    <col min="5900" max="5900" width="14.28515625" style="648" customWidth="1"/>
    <col min="5901" max="5901" width="12.5703125" style="648" bestFit="1" customWidth="1"/>
    <col min="5902" max="5903" width="18.140625" style="648" customWidth="1"/>
    <col min="5904" max="5904" width="15.28515625" style="648" bestFit="1" customWidth="1"/>
    <col min="5905" max="5905" width="8.42578125" style="648" customWidth="1"/>
    <col min="5906" max="5906" width="13" style="648" bestFit="1" customWidth="1"/>
    <col min="5907" max="6144" width="9.140625" style="648"/>
    <col min="6145" max="6145" width="58.5703125" style="648" bestFit="1" customWidth="1"/>
    <col min="6146" max="6146" width="11.5703125" style="648" customWidth="1"/>
    <col min="6147" max="6147" width="9.28515625" style="648" customWidth="1"/>
    <col min="6148" max="6148" width="8.5703125" style="648" customWidth="1"/>
    <col min="6149" max="6149" width="13.28515625" style="648" customWidth="1"/>
    <col min="6150" max="6150" width="13.5703125" style="648" customWidth="1"/>
    <col min="6151" max="6151" width="12.140625" style="648" customWidth="1"/>
    <col min="6152" max="6152" width="10.140625" style="648" customWidth="1"/>
    <col min="6153" max="6153" width="12.7109375" style="648" customWidth="1"/>
    <col min="6154" max="6154" width="13.5703125" style="648" customWidth="1"/>
    <col min="6155" max="6155" width="12" style="648" customWidth="1"/>
    <col min="6156" max="6156" width="14.28515625" style="648" customWidth="1"/>
    <col min="6157" max="6157" width="12.5703125" style="648" bestFit="1" customWidth="1"/>
    <col min="6158" max="6159" width="18.140625" style="648" customWidth="1"/>
    <col min="6160" max="6160" width="15.28515625" style="648" bestFit="1" customWidth="1"/>
    <col min="6161" max="6161" width="8.42578125" style="648" customWidth="1"/>
    <col min="6162" max="6162" width="13" style="648" bestFit="1" customWidth="1"/>
    <col min="6163" max="6400" width="9.140625" style="648"/>
    <col min="6401" max="6401" width="58.5703125" style="648" bestFit="1" customWidth="1"/>
    <col min="6402" max="6402" width="11.5703125" style="648" customWidth="1"/>
    <col min="6403" max="6403" width="9.28515625" style="648" customWidth="1"/>
    <col min="6404" max="6404" width="8.5703125" style="648" customWidth="1"/>
    <col min="6405" max="6405" width="13.28515625" style="648" customWidth="1"/>
    <col min="6406" max="6406" width="13.5703125" style="648" customWidth="1"/>
    <col min="6407" max="6407" width="12.140625" style="648" customWidth="1"/>
    <col min="6408" max="6408" width="10.140625" style="648" customWidth="1"/>
    <col min="6409" max="6409" width="12.7109375" style="648" customWidth="1"/>
    <col min="6410" max="6410" width="13.5703125" style="648" customWidth="1"/>
    <col min="6411" max="6411" width="12" style="648" customWidth="1"/>
    <col min="6412" max="6412" width="14.28515625" style="648" customWidth="1"/>
    <col min="6413" max="6413" width="12.5703125" style="648" bestFit="1" customWidth="1"/>
    <col min="6414" max="6415" width="18.140625" style="648" customWidth="1"/>
    <col min="6416" max="6416" width="15.28515625" style="648" bestFit="1" customWidth="1"/>
    <col min="6417" max="6417" width="8.42578125" style="648" customWidth="1"/>
    <col min="6418" max="6418" width="13" style="648" bestFit="1" customWidth="1"/>
    <col min="6419" max="6656" width="9.140625" style="648"/>
    <col min="6657" max="6657" width="58.5703125" style="648" bestFit="1" customWidth="1"/>
    <col min="6658" max="6658" width="11.5703125" style="648" customWidth="1"/>
    <col min="6659" max="6659" width="9.28515625" style="648" customWidth="1"/>
    <col min="6660" max="6660" width="8.5703125" style="648" customWidth="1"/>
    <col min="6661" max="6661" width="13.28515625" style="648" customWidth="1"/>
    <col min="6662" max="6662" width="13.5703125" style="648" customWidth="1"/>
    <col min="6663" max="6663" width="12.140625" style="648" customWidth="1"/>
    <col min="6664" max="6664" width="10.140625" style="648" customWidth="1"/>
    <col min="6665" max="6665" width="12.7109375" style="648" customWidth="1"/>
    <col min="6666" max="6666" width="13.5703125" style="648" customWidth="1"/>
    <col min="6667" max="6667" width="12" style="648" customWidth="1"/>
    <col min="6668" max="6668" width="14.28515625" style="648" customWidth="1"/>
    <col min="6669" max="6669" width="12.5703125" style="648" bestFit="1" customWidth="1"/>
    <col min="6670" max="6671" width="18.140625" style="648" customWidth="1"/>
    <col min="6672" max="6672" width="15.28515625" style="648" bestFit="1" customWidth="1"/>
    <col min="6673" max="6673" width="8.42578125" style="648" customWidth="1"/>
    <col min="6674" max="6674" width="13" style="648" bestFit="1" customWidth="1"/>
    <col min="6675" max="6912" width="9.140625" style="648"/>
    <col min="6913" max="6913" width="58.5703125" style="648" bestFit="1" customWidth="1"/>
    <col min="6914" max="6914" width="11.5703125" style="648" customWidth="1"/>
    <col min="6915" max="6915" width="9.28515625" style="648" customWidth="1"/>
    <col min="6916" max="6916" width="8.5703125" style="648" customWidth="1"/>
    <col min="6917" max="6917" width="13.28515625" style="648" customWidth="1"/>
    <col min="6918" max="6918" width="13.5703125" style="648" customWidth="1"/>
    <col min="6919" max="6919" width="12.140625" style="648" customWidth="1"/>
    <col min="6920" max="6920" width="10.140625" style="648" customWidth="1"/>
    <col min="6921" max="6921" width="12.7109375" style="648" customWidth="1"/>
    <col min="6922" max="6922" width="13.5703125" style="648" customWidth="1"/>
    <col min="6923" max="6923" width="12" style="648" customWidth="1"/>
    <col min="6924" max="6924" width="14.28515625" style="648" customWidth="1"/>
    <col min="6925" max="6925" width="12.5703125" style="648" bestFit="1" customWidth="1"/>
    <col min="6926" max="6927" width="18.140625" style="648" customWidth="1"/>
    <col min="6928" max="6928" width="15.28515625" style="648" bestFit="1" customWidth="1"/>
    <col min="6929" max="6929" width="8.42578125" style="648" customWidth="1"/>
    <col min="6930" max="6930" width="13" style="648" bestFit="1" customWidth="1"/>
    <col min="6931" max="7168" width="9.140625" style="648"/>
    <col min="7169" max="7169" width="58.5703125" style="648" bestFit="1" customWidth="1"/>
    <col min="7170" max="7170" width="11.5703125" style="648" customWidth="1"/>
    <col min="7171" max="7171" width="9.28515625" style="648" customWidth="1"/>
    <col min="7172" max="7172" width="8.5703125" style="648" customWidth="1"/>
    <col min="7173" max="7173" width="13.28515625" style="648" customWidth="1"/>
    <col min="7174" max="7174" width="13.5703125" style="648" customWidth="1"/>
    <col min="7175" max="7175" width="12.140625" style="648" customWidth="1"/>
    <col min="7176" max="7176" width="10.140625" style="648" customWidth="1"/>
    <col min="7177" max="7177" width="12.7109375" style="648" customWidth="1"/>
    <col min="7178" max="7178" width="13.5703125" style="648" customWidth="1"/>
    <col min="7179" max="7179" width="12" style="648" customWidth="1"/>
    <col min="7180" max="7180" width="14.28515625" style="648" customWidth="1"/>
    <col min="7181" max="7181" width="12.5703125" style="648" bestFit="1" customWidth="1"/>
    <col min="7182" max="7183" width="18.140625" style="648" customWidth="1"/>
    <col min="7184" max="7184" width="15.28515625" style="648" bestFit="1" customWidth="1"/>
    <col min="7185" max="7185" width="8.42578125" style="648" customWidth="1"/>
    <col min="7186" max="7186" width="13" style="648" bestFit="1" customWidth="1"/>
    <col min="7187" max="7424" width="9.140625" style="648"/>
    <col min="7425" max="7425" width="58.5703125" style="648" bestFit="1" customWidth="1"/>
    <col min="7426" max="7426" width="11.5703125" style="648" customWidth="1"/>
    <col min="7427" max="7427" width="9.28515625" style="648" customWidth="1"/>
    <col min="7428" max="7428" width="8.5703125" style="648" customWidth="1"/>
    <col min="7429" max="7429" width="13.28515625" style="648" customWidth="1"/>
    <col min="7430" max="7430" width="13.5703125" style="648" customWidth="1"/>
    <col min="7431" max="7431" width="12.140625" style="648" customWidth="1"/>
    <col min="7432" max="7432" width="10.140625" style="648" customWidth="1"/>
    <col min="7433" max="7433" width="12.7109375" style="648" customWidth="1"/>
    <col min="7434" max="7434" width="13.5703125" style="648" customWidth="1"/>
    <col min="7435" max="7435" width="12" style="648" customWidth="1"/>
    <col min="7436" max="7436" width="14.28515625" style="648" customWidth="1"/>
    <col min="7437" max="7437" width="12.5703125" style="648" bestFit="1" customWidth="1"/>
    <col min="7438" max="7439" width="18.140625" style="648" customWidth="1"/>
    <col min="7440" max="7440" width="15.28515625" style="648" bestFit="1" customWidth="1"/>
    <col min="7441" max="7441" width="8.42578125" style="648" customWidth="1"/>
    <col min="7442" max="7442" width="13" style="648" bestFit="1" customWidth="1"/>
    <col min="7443" max="7680" width="9.140625" style="648"/>
    <col min="7681" max="7681" width="58.5703125" style="648" bestFit="1" customWidth="1"/>
    <col min="7682" max="7682" width="11.5703125" style="648" customWidth="1"/>
    <col min="7683" max="7683" width="9.28515625" style="648" customWidth="1"/>
    <col min="7684" max="7684" width="8.5703125" style="648" customWidth="1"/>
    <col min="7685" max="7685" width="13.28515625" style="648" customWidth="1"/>
    <col min="7686" max="7686" width="13.5703125" style="648" customWidth="1"/>
    <col min="7687" max="7687" width="12.140625" style="648" customWidth="1"/>
    <col min="7688" max="7688" width="10.140625" style="648" customWidth="1"/>
    <col min="7689" max="7689" width="12.7109375" style="648" customWidth="1"/>
    <col min="7690" max="7690" width="13.5703125" style="648" customWidth="1"/>
    <col min="7691" max="7691" width="12" style="648" customWidth="1"/>
    <col min="7692" max="7692" width="14.28515625" style="648" customWidth="1"/>
    <col min="7693" max="7693" width="12.5703125" style="648" bestFit="1" customWidth="1"/>
    <col min="7694" max="7695" width="18.140625" style="648" customWidth="1"/>
    <col min="7696" max="7696" width="15.28515625" style="648" bestFit="1" customWidth="1"/>
    <col min="7697" max="7697" width="8.42578125" style="648" customWidth="1"/>
    <col min="7698" max="7698" width="13" style="648" bestFit="1" customWidth="1"/>
    <col min="7699" max="7936" width="9.140625" style="648"/>
    <col min="7937" max="7937" width="58.5703125" style="648" bestFit="1" customWidth="1"/>
    <col min="7938" max="7938" width="11.5703125" style="648" customWidth="1"/>
    <col min="7939" max="7939" width="9.28515625" style="648" customWidth="1"/>
    <col min="7940" max="7940" width="8.5703125" style="648" customWidth="1"/>
    <col min="7941" max="7941" width="13.28515625" style="648" customWidth="1"/>
    <col min="7942" max="7942" width="13.5703125" style="648" customWidth="1"/>
    <col min="7943" max="7943" width="12.140625" style="648" customWidth="1"/>
    <col min="7944" max="7944" width="10.140625" style="648" customWidth="1"/>
    <col min="7945" max="7945" width="12.7109375" style="648" customWidth="1"/>
    <col min="7946" max="7946" width="13.5703125" style="648" customWidth="1"/>
    <col min="7947" max="7947" width="12" style="648" customWidth="1"/>
    <col min="7948" max="7948" width="14.28515625" style="648" customWidth="1"/>
    <col min="7949" max="7949" width="12.5703125" style="648" bestFit="1" customWidth="1"/>
    <col min="7950" max="7951" width="18.140625" style="648" customWidth="1"/>
    <col min="7952" max="7952" width="15.28515625" style="648" bestFit="1" customWidth="1"/>
    <col min="7953" max="7953" width="8.42578125" style="648" customWidth="1"/>
    <col min="7954" max="7954" width="13" style="648" bestFit="1" customWidth="1"/>
    <col min="7955" max="8192" width="9.140625" style="648"/>
    <col min="8193" max="8193" width="58.5703125" style="648" bestFit="1" customWidth="1"/>
    <col min="8194" max="8194" width="11.5703125" style="648" customWidth="1"/>
    <col min="8195" max="8195" width="9.28515625" style="648" customWidth="1"/>
    <col min="8196" max="8196" width="8.5703125" style="648" customWidth="1"/>
    <col min="8197" max="8197" width="13.28515625" style="648" customWidth="1"/>
    <col min="8198" max="8198" width="13.5703125" style="648" customWidth="1"/>
    <col min="8199" max="8199" width="12.140625" style="648" customWidth="1"/>
    <col min="8200" max="8200" width="10.140625" style="648" customWidth="1"/>
    <col min="8201" max="8201" width="12.7109375" style="648" customWidth="1"/>
    <col min="8202" max="8202" width="13.5703125" style="648" customWidth="1"/>
    <col min="8203" max="8203" width="12" style="648" customWidth="1"/>
    <col min="8204" max="8204" width="14.28515625" style="648" customWidth="1"/>
    <col min="8205" max="8205" width="12.5703125" style="648" bestFit="1" customWidth="1"/>
    <col min="8206" max="8207" width="18.140625" style="648" customWidth="1"/>
    <col min="8208" max="8208" width="15.28515625" style="648" bestFit="1" customWidth="1"/>
    <col min="8209" max="8209" width="8.42578125" style="648" customWidth="1"/>
    <col min="8210" max="8210" width="13" style="648" bestFit="1" customWidth="1"/>
    <col min="8211" max="8448" width="9.140625" style="648"/>
    <col min="8449" max="8449" width="58.5703125" style="648" bestFit="1" customWidth="1"/>
    <col min="8450" max="8450" width="11.5703125" style="648" customWidth="1"/>
    <col min="8451" max="8451" width="9.28515625" style="648" customWidth="1"/>
    <col min="8452" max="8452" width="8.5703125" style="648" customWidth="1"/>
    <col min="8453" max="8453" width="13.28515625" style="648" customWidth="1"/>
    <col min="8454" max="8454" width="13.5703125" style="648" customWidth="1"/>
    <col min="8455" max="8455" width="12.140625" style="648" customWidth="1"/>
    <col min="8456" max="8456" width="10.140625" style="648" customWidth="1"/>
    <col min="8457" max="8457" width="12.7109375" style="648" customWidth="1"/>
    <col min="8458" max="8458" width="13.5703125" style="648" customWidth="1"/>
    <col min="8459" max="8459" width="12" style="648" customWidth="1"/>
    <col min="8460" max="8460" width="14.28515625" style="648" customWidth="1"/>
    <col min="8461" max="8461" width="12.5703125" style="648" bestFit="1" customWidth="1"/>
    <col min="8462" max="8463" width="18.140625" style="648" customWidth="1"/>
    <col min="8464" max="8464" width="15.28515625" style="648" bestFit="1" customWidth="1"/>
    <col min="8465" max="8465" width="8.42578125" style="648" customWidth="1"/>
    <col min="8466" max="8466" width="13" style="648" bestFit="1" customWidth="1"/>
    <col min="8467" max="8704" width="9.140625" style="648"/>
    <col min="8705" max="8705" width="58.5703125" style="648" bestFit="1" customWidth="1"/>
    <col min="8706" max="8706" width="11.5703125" style="648" customWidth="1"/>
    <col min="8707" max="8707" width="9.28515625" style="648" customWidth="1"/>
    <col min="8708" max="8708" width="8.5703125" style="648" customWidth="1"/>
    <col min="8709" max="8709" width="13.28515625" style="648" customWidth="1"/>
    <col min="8710" max="8710" width="13.5703125" style="648" customWidth="1"/>
    <col min="8711" max="8711" width="12.140625" style="648" customWidth="1"/>
    <col min="8712" max="8712" width="10.140625" style="648" customWidth="1"/>
    <col min="8713" max="8713" width="12.7109375" style="648" customWidth="1"/>
    <col min="8714" max="8714" width="13.5703125" style="648" customWidth="1"/>
    <col min="8715" max="8715" width="12" style="648" customWidth="1"/>
    <col min="8716" max="8716" width="14.28515625" style="648" customWidth="1"/>
    <col min="8717" max="8717" width="12.5703125" style="648" bestFit="1" customWidth="1"/>
    <col min="8718" max="8719" width="18.140625" style="648" customWidth="1"/>
    <col min="8720" max="8720" width="15.28515625" style="648" bestFit="1" customWidth="1"/>
    <col min="8721" max="8721" width="8.42578125" style="648" customWidth="1"/>
    <col min="8722" max="8722" width="13" style="648" bestFit="1" customWidth="1"/>
    <col min="8723" max="8960" width="9.140625" style="648"/>
    <col min="8961" max="8961" width="58.5703125" style="648" bestFit="1" customWidth="1"/>
    <col min="8962" max="8962" width="11.5703125" style="648" customWidth="1"/>
    <col min="8963" max="8963" width="9.28515625" style="648" customWidth="1"/>
    <col min="8964" max="8964" width="8.5703125" style="648" customWidth="1"/>
    <col min="8965" max="8965" width="13.28515625" style="648" customWidth="1"/>
    <col min="8966" max="8966" width="13.5703125" style="648" customWidth="1"/>
    <col min="8967" max="8967" width="12.140625" style="648" customWidth="1"/>
    <col min="8968" max="8968" width="10.140625" style="648" customWidth="1"/>
    <col min="8969" max="8969" width="12.7109375" style="648" customWidth="1"/>
    <col min="8970" max="8970" width="13.5703125" style="648" customWidth="1"/>
    <col min="8971" max="8971" width="12" style="648" customWidth="1"/>
    <col min="8972" max="8972" width="14.28515625" style="648" customWidth="1"/>
    <col min="8973" max="8973" width="12.5703125" style="648" bestFit="1" customWidth="1"/>
    <col min="8974" max="8975" width="18.140625" style="648" customWidth="1"/>
    <col min="8976" max="8976" width="15.28515625" style="648" bestFit="1" customWidth="1"/>
    <col min="8977" max="8977" width="8.42578125" style="648" customWidth="1"/>
    <col min="8978" max="8978" width="13" style="648" bestFit="1" customWidth="1"/>
    <col min="8979" max="9216" width="9.140625" style="648"/>
    <col min="9217" max="9217" width="58.5703125" style="648" bestFit="1" customWidth="1"/>
    <col min="9218" max="9218" width="11.5703125" style="648" customWidth="1"/>
    <col min="9219" max="9219" width="9.28515625" style="648" customWidth="1"/>
    <col min="9220" max="9220" width="8.5703125" style="648" customWidth="1"/>
    <col min="9221" max="9221" width="13.28515625" style="648" customWidth="1"/>
    <col min="9222" max="9222" width="13.5703125" style="648" customWidth="1"/>
    <col min="9223" max="9223" width="12.140625" style="648" customWidth="1"/>
    <col min="9224" max="9224" width="10.140625" style="648" customWidth="1"/>
    <col min="9225" max="9225" width="12.7109375" style="648" customWidth="1"/>
    <col min="9226" max="9226" width="13.5703125" style="648" customWidth="1"/>
    <col min="9227" max="9227" width="12" style="648" customWidth="1"/>
    <col min="9228" max="9228" width="14.28515625" style="648" customWidth="1"/>
    <col min="9229" max="9229" width="12.5703125" style="648" bestFit="1" customWidth="1"/>
    <col min="9230" max="9231" width="18.140625" style="648" customWidth="1"/>
    <col min="9232" max="9232" width="15.28515625" style="648" bestFit="1" customWidth="1"/>
    <col min="9233" max="9233" width="8.42578125" style="648" customWidth="1"/>
    <col min="9234" max="9234" width="13" style="648" bestFit="1" customWidth="1"/>
    <col min="9235" max="9472" width="9.140625" style="648"/>
    <col min="9473" max="9473" width="58.5703125" style="648" bestFit="1" customWidth="1"/>
    <col min="9474" max="9474" width="11.5703125" style="648" customWidth="1"/>
    <col min="9475" max="9475" width="9.28515625" style="648" customWidth="1"/>
    <col min="9476" max="9476" width="8.5703125" style="648" customWidth="1"/>
    <col min="9477" max="9477" width="13.28515625" style="648" customWidth="1"/>
    <col min="9478" max="9478" width="13.5703125" style="648" customWidth="1"/>
    <col min="9479" max="9479" width="12.140625" style="648" customWidth="1"/>
    <col min="9480" max="9480" width="10.140625" style="648" customWidth="1"/>
    <col min="9481" max="9481" width="12.7109375" style="648" customWidth="1"/>
    <col min="9482" max="9482" width="13.5703125" style="648" customWidth="1"/>
    <col min="9483" max="9483" width="12" style="648" customWidth="1"/>
    <col min="9484" max="9484" width="14.28515625" style="648" customWidth="1"/>
    <col min="9485" max="9485" width="12.5703125" style="648" bestFit="1" customWidth="1"/>
    <col min="9486" max="9487" width="18.140625" style="648" customWidth="1"/>
    <col min="9488" max="9488" width="15.28515625" style="648" bestFit="1" customWidth="1"/>
    <col min="9489" max="9489" width="8.42578125" style="648" customWidth="1"/>
    <col min="9490" max="9490" width="13" style="648" bestFit="1" customWidth="1"/>
    <col min="9491" max="9728" width="9.140625" style="648"/>
    <col min="9729" max="9729" width="58.5703125" style="648" bestFit="1" customWidth="1"/>
    <col min="9730" max="9730" width="11.5703125" style="648" customWidth="1"/>
    <col min="9731" max="9731" width="9.28515625" style="648" customWidth="1"/>
    <col min="9732" max="9732" width="8.5703125" style="648" customWidth="1"/>
    <col min="9733" max="9733" width="13.28515625" style="648" customWidth="1"/>
    <col min="9734" max="9734" width="13.5703125" style="648" customWidth="1"/>
    <col min="9735" max="9735" width="12.140625" style="648" customWidth="1"/>
    <col min="9736" max="9736" width="10.140625" style="648" customWidth="1"/>
    <col min="9737" max="9737" width="12.7109375" style="648" customWidth="1"/>
    <col min="9738" max="9738" width="13.5703125" style="648" customWidth="1"/>
    <col min="9739" max="9739" width="12" style="648" customWidth="1"/>
    <col min="9740" max="9740" width="14.28515625" style="648" customWidth="1"/>
    <col min="9741" max="9741" width="12.5703125" style="648" bestFit="1" customWidth="1"/>
    <col min="9742" max="9743" width="18.140625" style="648" customWidth="1"/>
    <col min="9744" max="9744" width="15.28515625" style="648" bestFit="1" customWidth="1"/>
    <col min="9745" max="9745" width="8.42578125" style="648" customWidth="1"/>
    <col min="9746" max="9746" width="13" style="648" bestFit="1" customWidth="1"/>
    <col min="9747" max="9984" width="9.140625" style="648"/>
    <col min="9985" max="9985" width="58.5703125" style="648" bestFit="1" customWidth="1"/>
    <col min="9986" max="9986" width="11.5703125" style="648" customWidth="1"/>
    <col min="9987" max="9987" width="9.28515625" style="648" customWidth="1"/>
    <col min="9988" max="9988" width="8.5703125" style="648" customWidth="1"/>
    <col min="9989" max="9989" width="13.28515625" style="648" customWidth="1"/>
    <col min="9990" max="9990" width="13.5703125" style="648" customWidth="1"/>
    <col min="9991" max="9991" width="12.140625" style="648" customWidth="1"/>
    <col min="9992" max="9992" width="10.140625" style="648" customWidth="1"/>
    <col min="9993" max="9993" width="12.7109375" style="648" customWidth="1"/>
    <col min="9994" max="9994" width="13.5703125" style="648" customWidth="1"/>
    <col min="9995" max="9995" width="12" style="648" customWidth="1"/>
    <col min="9996" max="9996" width="14.28515625" style="648" customWidth="1"/>
    <col min="9997" max="9997" width="12.5703125" style="648" bestFit="1" customWidth="1"/>
    <col min="9998" max="9999" width="18.140625" style="648" customWidth="1"/>
    <col min="10000" max="10000" width="15.28515625" style="648" bestFit="1" customWidth="1"/>
    <col min="10001" max="10001" width="8.42578125" style="648" customWidth="1"/>
    <col min="10002" max="10002" width="13" style="648" bestFit="1" customWidth="1"/>
    <col min="10003" max="10240" width="9.140625" style="648"/>
    <col min="10241" max="10241" width="58.5703125" style="648" bestFit="1" customWidth="1"/>
    <col min="10242" max="10242" width="11.5703125" style="648" customWidth="1"/>
    <col min="10243" max="10243" width="9.28515625" style="648" customWidth="1"/>
    <col min="10244" max="10244" width="8.5703125" style="648" customWidth="1"/>
    <col min="10245" max="10245" width="13.28515625" style="648" customWidth="1"/>
    <col min="10246" max="10246" width="13.5703125" style="648" customWidth="1"/>
    <col min="10247" max="10247" width="12.140625" style="648" customWidth="1"/>
    <col min="10248" max="10248" width="10.140625" style="648" customWidth="1"/>
    <col min="10249" max="10249" width="12.7109375" style="648" customWidth="1"/>
    <col min="10250" max="10250" width="13.5703125" style="648" customWidth="1"/>
    <col min="10251" max="10251" width="12" style="648" customWidth="1"/>
    <col min="10252" max="10252" width="14.28515625" style="648" customWidth="1"/>
    <col min="10253" max="10253" width="12.5703125" style="648" bestFit="1" customWidth="1"/>
    <col min="10254" max="10255" width="18.140625" style="648" customWidth="1"/>
    <col min="10256" max="10256" width="15.28515625" style="648" bestFit="1" customWidth="1"/>
    <col min="10257" max="10257" width="8.42578125" style="648" customWidth="1"/>
    <col min="10258" max="10258" width="13" style="648" bestFit="1" customWidth="1"/>
    <col min="10259" max="10496" width="9.140625" style="648"/>
    <col min="10497" max="10497" width="58.5703125" style="648" bestFit="1" customWidth="1"/>
    <col min="10498" max="10498" width="11.5703125" style="648" customWidth="1"/>
    <col min="10499" max="10499" width="9.28515625" style="648" customWidth="1"/>
    <col min="10500" max="10500" width="8.5703125" style="648" customWidth="1"/>
    <col min="10501" max="10501" width="13.28515625" style="648" customWidth="1"/>
    <col min="10502" max="10502" width="13.5703125" style="648" customWidth="1"/>
    <col min="10503" max="10503" width="12.140625" style="648" customWidth="1"/>
    <col min="10504" max="10504" width="10.140625" style="648" customWidth="1"/>
    <col min="10505" max="10505" width="12.7109375" style="648" customWidth="1"/>
    <col min="10506" max="10506" width="13.5703125" style="648" customWidth="1"/>
    <col min="10507" max="10507" width="12" style="648" customWidth="1"/>
    <col min="10508" max="10508" width="14.28515625" style="648" customWidth="1"/>
    <col min="10509" max="10509" width="12.5703125" style="648" bestFit="1" customWidth="1"/>
    <col min="10510" max="10511" width="18.140625" style="648" customWidth="1"/>
    <col min="10512" max="10512" width="15.28515625" style="648" bestFit="1" customWidth="1"/>
    <col min="10513" max="10513" width="8.42578125" style="648" customWidth="1"/>
    <col min="10514" max="10514" width="13" style="648" bestFit="1" customWidth="1"/>
    <col min="10515" max="10752" width="9.140625" style="648"/>
    <col min="10753" max="10753" width="58.5703125" style="648" bestFit="1" customWidth="1"/>
    <col min="10754" max="10754" width="11.5703125" style="648" customWidth="1"/>
    <col min="10755" max="10755" width="9.28515625" style="648" customWidth="1"/>
    <col min="10756" max="10756" width="8.5703125" style="648" customWidth="1"/>
    <col min="10757" max="10757" width="13.28515625" style="648" customWidth="1"/>
    <col min="10758" max="10758" width="13.5703125" style="648" customWidth="1"/>
    <col min="10759" max="10759" width="12.140625" style="648" customWidth="1"/>
    <col min="10760" max="10760" width="10.140625" style="648" customWidth="1"/>
    <col min="10761" max="10761" width="12.7109375" style="648" customWidth="1"/>
    <col min="10762" max="10762" width="13.5703125" style="648" customWidth="1"/>
    <col min="10763" max="10763" width="12" style="648" customWidth="1"/>
    <col min="10764" max="10764" width="14.28515625" style="648" customWidth="1"/>
    <col min="10765" max="10765" width="12.5703125" style="648" bestFit="1" customWidth="1"/>
    <col min="10766" max="10767" width="18.140625" style="648" customWidth="1"/>
    <col min="10768" max="10768" width="15.28515625" style="648" bestFit="1" customWidth="1"/>
    <col min="10769" max="10769" width="8.42578125" style="648" customWidth="1"/>
    <col min="10770" max="10770" width="13" style="648" bestFit="1" customWidth="1"/>
    <col min="10771" max="11008" width="9.140625" style="648"/>
    <col min="11009" max="11009" width="58.5703125" style="648" bestFit="1" customWidth="1"/>
    <col min="11010" max="11010" width="11.5703125" style="648" customWidth="1"/>
    <col min="11011" max="11011" width="9.28515625" style="648" customWidth="1"/>
    <col min="11012" max="11012" width="8.5703125" style="648" customWidth="1"/>
    <col min="11013" max="11013" width="13.28515625" style="648" customWidth="1"/>
    <col min="11014" max="11014" width="13.5703125" style="648" customWidth="1"/>
    <col min="11015" max="11015" width="12.140625" style="648" customWidth="1"/>
    <col min="11016" max="11016" width="10.140625" style="648" customWidth="1"/>
    <col min="11017" max="11017" width="12.7109375" style="648" customWidth="1"/>
    <col min="11018" max="11018" width="13.5703125" style="648" customWidth="1"/>
    <col min="11019" max="11019" width="12" style="648" customWidth="1"/>
    <col min="11020" max="11020" width="14.28515625" style="648" customWidth="1"/>
    <col min="11021" max="11021" width="12.5703125" style="648" bestFit="1" customWidth="1"/>
    <col min="11022" max="11023" width="18.140625" style="648" customWidth="1"/>
    <col min="11024" max="11024" width="15.28515625" style="648" bestFit="1" customWidth="1"/>
    <col min="11025" max="11025" width="8.42578125" style="648" customWidth="1"/>
    <col min="11026" max="11026" width="13" style="648" bestFit="1" customWidth="1"/>
    <col min="11027" max="11264" width="9.140625" style="648"/>
    <col min="11265" max="11265" width="58.5703125" style="648" bestFit="1" customWidth="1"/>
    <col min="11266" max="11266" width="11.5703125" style="648" customWidth="1"/>
    <col min="11267" max="11267" width="9.28515625" style="648" customWidth="1"/>
    <col min="11268" max="11268" width="8.5703125" style="648" customWidth="1"/>
    <col min="11269" max="11269" width="13.28515625" style="648" customWidth="1"/>
    <col min="11270" max="11270" width="13.5703125" style="648" customWidth="1"/>
    <col min="11271" max="11271" width="12.140625" style="648" customWidth="1"/>
    <col min="11272" max="11272" width="10.140625" style="648" customWidth="1"/>
    <col min="11273" max="11273" width="12.7109375" style="648" customWidth="1"/>
    <col min="11274" max="11274" width="13.5703125" style="648" customWidth="1"/>
    <col min="11275" max="11275" width="12" style="648" customWidth="1"/>
    <col min="11276" max="11276" width="14.28515625" style="648" customWidth="1"/>
    <col min="11277" max="11277" width="12.5703125" style="648" bestFit="1" customWidth="1"/>
    <col min="11278" max="11279" width="18.140625" style="648" customWidth="1"/>
    <col min="11280" max="11280" width="15.28515625" style="648" bestFit="1" customWidth="1"/>
    <col min="11281" max="11281" width="8.42578125" style="648" customWidth="1"/>
    <col min="11282" max="11282" width="13" style="648" bestFit="1" customWidth="1"/>
    <col min="11283" max="11520" width="9.140625" style="648"/>
    <col min="11521" max="11521" width="58.5703125" style="648" bestFit="1" customWidth="1"/>
    <col min="11522" max="11522" width="11.5703125" style="648" customWidth="1"/>
    <col min="11523" max="11523" width="9.28515625" style="648" customWidth="1"/>
    <col min="11524" max="11524" width="8.5703125" style="648" customWidth="1"/>
    <col min="11525" max="11525" width="13.28515625" style="648" customWidth="1"/>
    <col min="11526" max="11526" width="13.5703125" style="648" customWidth="1"/>
    <col min="11527" max="11527" width="12.140625" style="648" customWidth="1"/>
    <col min="11528" max="11528" width="10.140625" style="648" customWidth="1"/>
    <col min="11529" max="11529" width="12.7109375" style="648" customWidth="1"/>
    <col min="11530" max="11530" width="13.5703125" style="648" customWidth="1"/>
    <col min="11531" max="11531" width="12" style="648" customWidth="1"/>
    <col min="11532" max="11532" width="14.28515625" style="648" customWidth="1"/>
    <col min="11533" max="11533" width="12.5703125" style="648" bestFit="1" customWidth="1"/>
    <col min="11534" max="11535" width="18.140625" style="648" customWidth="1"/>
    <col min="11536" max="11536" width="15.28515625" style="648" bestFit="1" customWidth="1"/>
    <col min="11537" max="11537" width="8.42578125" style="648" customWidth="1"/>
    <col min="11538" max="11538" width="13" style="648" bestFit="1" customWidth="1"/>
    <col min="11539" max="11776" width="9.140625" style="648"/>
    <col min="11777" max="11777" width="58.5703125" style="648" bestFit="1" customWidth="1"/>
    <col min="11778" max="11778" width="11.5703125" style="648" customWidth="1"/>
    <col min="11779" max="11779" width="9.28515625" style="648" customWidth="1"/>
    <col min="11780" max="11780" width="8.5703125" style="648" customWidth="1"/>
    <col min="11781" max="11781" width="13.28515625" style="648" customWidth="1"/>
    <col min="11782" max="11782" width="13.5703125" style="648" customWidth="1"/>
    <col min="11783" max="11783" width="12.140625" style="648" customWidth="1"/>
    <col min="11784" max="11784" width="10.140625" style="648" customWidth="1"/>
    <col min="11785" max="11785" width="12.7109375" style="648" customWidth="1"/>
    <col min="11786" max="11786" width="13.5703125" style="648" customWidth="1"/>
    <col min="11787" max="11787" width="12" style="648" customWidth="1"/>
    <col min="11788" max="11788" width="14.28515625" style="648" customWidth="1"/>
    <col min="11789" max="11789" width="12.5703125" style="648" bestFit="1" customWidth="1"/>
    <col min="11790" max="11791" width="18.140625" style="648" customWidth="1"/>
    <col min="11792" max="11792" width="15.28515625" style="648" bestFit="1" customWidth="1"/>
    <col min="11793" max="11793" width="8.42578125" style="648" customWidth="1"/>
    <col min="11794" max="11794" width="13" style="648" bestFit="1" customWidth="1"/>
    <col min="11795" max="12032" width="9.140625" style="648"/>
    <col min="12033" max="12033" width="58.5703125" style="648" bestFit="1" customWidth="1"/>
    <col min="12034" max="12034" width="11.5703125" style="648" customWidth="1"/>
    <col min="12035" max="12035" width="9.28515625" style="648" customWidth="1"/>
    <col min="12036" max="12036" width="8.5703125" style="648" customWidth="1"/>
    <col min="12037" max="12037" width="13.28515625" style="648" customWidth="1"/>
    <col min="12038" max="12038" width="13.5703125" style="648" customWidth="1"/>
    <col min="12039" max="12039" width="12.140625" style="648" customWidth="1"/>
    <col min="12040" max="12040" width="10.140625" style="648" customWidth="1"/>
    <col min="12041" max="12041" width="12.7109375" style="648" customWidth="1"/>
    <col min="12042" max="12042" width="13.5703125" style="648" customWidth="1"/>
    <col min="12043" max="12043" width="12" style="648" customWidth="1"/>
    <col min="12044" max="12044" width="14.28515625" style="648" customWidth="1"/>
    <col min="12045" max="12045" width="12.5703125" style="648" bestFit="1" customWidth="1"/>
    <col min="12046" max="12047" width="18.140625" style="648" customWidth="1"/>
    <col min="12048" max="12048" width="15.28515625" style="648" bestFit="1" customWidth="1"/>
    <col min="12049" max="12049" width="8.42578125" style="648" customWidth="1"/>
    <col min="12050" max="12050" width="13" style="648" bestFit="1" customWidth="1"/>
    <col min="12051" max="12288" width="9.140625" style="648"/>
    <col min="12289" max="12289" width="58.5703125" style="648" bestFit="1" customWidth="1"/>
    <col min="12290" max="12290" width="11.5703125" style="648" customWidth="1"/>
    <col min="12291" max="12291" width="9.28515625" style="648" customWidth="1"/>
    <col min="12292" max="12292" width="8.5703125" style="648" customWidth="1"/>
    <col min="12293" max="12293" width="13.28515625" style="648" customWidth="1"/>
    <col min="12294" max="12294" width="13.5703125" style="648" customWidth="1"/>
    <col min="12295" max="12295" width="12.140625" style="648" customWidth="1"/>
    <col min="12296" max="12296" width="10.140625" style="648" customWidth="1"/>
    <col min="12297" max="12297" width="12.7109375" style="648" customWidth="1"/>
    <col min="12298" max="12298" width="13.5703125" style="648" customWidth="1"/>
    <col min="12299" max="12299" width="12" style="648" customWidth="1"/>
    <col min="12300" max="12300" width="14.28515625" style="648" customWidth="1"/>
    <col min="12301" max="12301" width="12.5703125" style="648" bestFit="1" customWidth="1"/>
    <col min="12302" max="12303" width="18.140625" style="648" customWidth="1"/>
    <col min="12304" max="12304" width="15.28515625" style="648" bestFit="1" customWidth="1"/>
    <col min="12305" max="12305" width="8.42578125" style="648" customWidth="1"/>
    <col min="12306" max="12306" width="13" style="648" bestFit="1" customWidth="1"/>
    <col min="12307" max="12544" width="9.140625" style="648"/>
    <col min="12545" max="12545" width="58.5703125" style="648" bestFit="1" customWidth="1"/>
    <col min="12546" max="12546" width="11.5703125" style="648" customWidth="1"/>
    <col min="12547" max="12547" width="9.28515625" style="648" customWidth="1"/>
    <col min="12548" max="12548" width="8.5703125" style="648" customWidth="1"/>
    <col min="12549" max="12549" width="13.28515625" style="648" customWidth="1"/>
    <col min="12550" max="12550" width="13.5703125" style="648" customWidth="1"/>
    <col min="12551" max="12551" width="12.140625" style="648" customWidth="1"/>
    <col min="12552" max="12552" width="10.140625" style="648" customWidth="1"/>
    <col min="12553" max="12553" width="12.7109375" style="648" customWidth="1"/>
    <col min="12554" max="12554" width="13.5703125" style="648" customWidth="1"/>
    <col min="12555" max="12555" width="12" style="648" customWidth="1"/>
    <col min="12556" max="12556" width="14.28515625" style="648" customWidth="1"/>
    <col min="12557" max="12557" width="12.5703125" style="648" bestFit="1" customWidth="1"/>
    <col min="12558" max="12559" width="18.140625" style="648" customWidth="1"/>
    <col min="12560" max="12560" width="15.28515625" style="648" bestFit="1" customWidth="1"/>
    <col min="12561" max="12561" width="8.42578125" style="648" customWidth="1"/>
    <col min="12562" max="12562" width="13" style="648" bestFit="1" customWidth="1"/>
    <col min="12563" max="12800" width="9.140625" style="648"/>
    <col min="12801" max="12801" width="58.5703125" style="648" bestFit="1" customWidth="1"/>
    <col min="12802" max="12802" width="11.5703125" style="648" customWidth="1"/>
    <col min="12803" max="12803" width="9.28515625" style="648" customWidth="1"/>
    <col min="12804" max="12804" width="8.5703125" style="648" customWidth="1"/>
    <col min="12805" max="12805" width="13.28515625" style="648" customWidth="1"/>
    <col min="12806" max="12806" width="13.5703125" style="648" customWidth="1"/>
    <col min="12807" max="12807" width="12.140625" style="648" customWidth="1"/>
    <col min="12808" max="12808" width="10.140625" style="648" customWidth="1"/>
    <col min="12809" max="12809" width="12.7109375" style="648" customWidth="1"/>
    <col min="12810" max="12810" width="13.5703125" style="648" customWidth="1"/>
    <col min="12811" max="12811" width="12" style="648" customWidth="1"/>
    <col min="12812" max="12812" width="14.28515625" style="648" customWidth="1"/>
    <col min="12813" max="12813" width="12.5703125" style="648" bestFit="1" customWidth="1"/>
    <col min="12814" max="12815" width="18.140625" style="648" customWidth="1"/>
    <col min="12816" max="12816" width="15.28515625" style="648" bestFit="1" customWidth="1"/>
    <col min="12817" max="12817" width="8.42578125" style="648" customWidth="1"/>
    <col min="12818" max="12818" width="13" style="648" bestFit="1" customWidth="1"/>
    <col min="12819" max="13056" width="9.140625" style="648"/>
    <col min="13057" max="13057" width="58.5703125" style="648" bestFit="1" customWidth="1"/>
    <col min="13058" max="13058" width="11.5703125" style="648" customWidth="1"/>
    <col min="13059" max="13059" width="9.28515625" style="648" customWidth="1"/>
    <col min="13060" max="13060" width="8.5703125" style="648" customWidth="1"/>
    <col min="13061" max="13061" width="13.28515625" style="648" customWidth="1"/>
    <col min="13062" max="13062" width="13.5703125" style="648" customWidth="1"/>
    <col min="13063" max="13063" width="12.140625" style="648" customWidth="1"/>
    <col min="13064" max="13064" width="10.140625" style="648" customWidth="1"/>
    <col min="13065" max="13065" width="12.7109375" style="648" customWidth="1"/>
    <col min="13066" max="13066" width="13.5703125" style="648" customWidth="1"/>
    <col min="13067" max="13067" width="12" style="648" customWidth="1"/>
    <col min="13068" max="13068" width="14.28515625" style="648" customWidth="1"/>
    <col min="13069" max="13069" width="12.5703125" style="648" bestFit="1" customWidth="1"/>
    <col min="13070" max="13071" width="18.140625" style="648" customWidth="1"/>
    <col min="13072" max="13072" width="15.28515625" style="648" bestFit="1" customWidth="1"/>
    <col min="13073" max="13073" width="8.42578125" style="648" customWidth="1"/>
    <col min="13074" max="13074" width="13" style="648" bestFit="1" customWidth="1"/>
    <col min="13075" max="13312" width="9.140625" style="648"/>
    <col min="13313" max="13313" width="58.5703125" style="648" bestFit="1" customWidth="1"/>
    <col min="13314" max="13314" width="11.5703125" style="648" customWidth="1"/>
    <col min="13315" max="13315" width="9.28515625" style="648" customWidth="1"/>
    <col min="13316" max="13316" width="8.5703125" style="648" customWidth="1"/>
    <col min="13317" max="13317" width="13.28515625" style="648" customWidth="1"/>
    <col min="13318" max="13318" width="13.5703125" style="648" customWidth="1"/>
    <col min="13319" max="13319" width="12.140625" style="648" customWidth="1"/>
    <col min="13320" max="13320" width="10.140625" style="648" customWidth="1"/>
    <col min="13321" max="13321" width="12.7109375" style="648" customWidth="1"/>
    <col min="13322" max="13322" width="13.5703125" style="648" customWidth="1"/>
    <col min="13323" max="13323" width="12" style="648" customWidth="1"/>
    <col min="13324" max="13324" width="14.28515625" style="648" customWidth="1"/>
    <col min="13325" max="13325" width="12.5703125" style="648" bestFit="1" customWidth="1"/>
    <col min="13326" max="13327" width="18.140625" style="648" customWidth="1"/>
    <col min="13328" max="13328" width="15.28515625" style="648" bestFit="1" customWidth="1"/>
    <col min="13329" max="13329" width="8.42578125" style="648" customWidth="1"/>
    <col min="13330" max="13330" width="13" style="648" bestFit="1" customWidth="1"/>
    <col min="13331" max="13568" width="9.140625" style="648"/>
    <col min="13569" max="13569" width="58.5703125" style="648" bestFit="1" customWidth="1"/>
    <col min="13570" max="13570" width="11.5703125" style="648" customWidth="1"/>
    <col min="13571" max="13571" width="9.28515625" style="648" customWidth="1"/>
    <col min="13572" max="13572" width="8.5703125" style="648" customWidth="1"/>
    <col min="13573" max="13573" width="13.28515625" style="648" customWidth="1"/>
    <col min="13574" max="13574" width="13.5703125" style="648" customWidth="1"/>
    <col min="13575" max="13575" width="12.140625" style="648" customWidth="1"/>
    <col min="13576" max="13576" width="10.140625" style="648" customWidth="1"/>
    <col min="13577" max="13577" width="12.7109375" style="648" customWidth="1"/>
    <col min="13578" max="13578" width="13.5703125" style="648" customWidth="1"/>
    <col min="13579" max="13579" width="12" style="648" customWidth="1"/>
    <col min="13580" max="13580" width="14.28515625" style="648" customWidth="1"/>
    <col min="13581" max="13581" width="12.5703125" style="648" bestFit="1" customWidth="1"/>
    <col min="13582" max="13583" width="18.140625" style="648" customWidth="1"/>
    <col min="13584" max="13584" width="15.28515625" style="648" bestFit="1" customWidth="1"/>
    <col min="13585" max="13585" width="8.42578125" style="648" customWidth="1"/>
    <col min="13586" max="13586" width="13" style="648" bestFit="1" customWidth="1"/>
    <col min="13587" max="13824" width="9.140625" style="648"/>
    <col min="13825" max="13825" width="58.5703125" style="648" bestFit="1" customWidth="1"/>
    <col min="13826" max="13826" width="11.5703125" style="648" customWidth="1"/>
    <col min="13827" max="13827" width="9.28515625" style="648" customWidth="1"/>
    <col min="13828" max="13828" width="8.5703125" style="648" customWidth="1"/>
    <col min="13829" max="13829" width="13.28515625" style="648" customWidth="1"/>
    <col min="13830" max="13830" width="13.5703125" style="648" customWidth="1"/>
    <col min="13831" max="13831" width="12.140625" style="648" customWidth="1"/>
    <col min="13832" max="13832" width="10.140625" style="648" customWidth="1"/>
    <col min="13833" max="13833" width="12.7109375" style="648" customWidth="1"/>
    <col min="13834" max="13834" width="13.5703125" style="648" customWidth="1"/>
    <col min="13835" max="13835" width="12" style="648" customWidth="1"/>
    <col min="13836" max="13836" width="14.28515625" style="648" customWidth="1"/>
    <col min="13837" max="13837" width="12.5703125" style="648" bestFit="1" customWidth="1"/>
    <col min="13838" max="13839" width="18.140625" style="648" customWidth="1"/>
    <col min="13840" max="13840" width="15.28515625" style="648" bestFit="1" customWidth="1"/>
    <col min="13841" max="13841" width="8.42578125" style="648" customWidth="1"/>
    <col min="13842" max="13842" width="13" style="648" bestFit="1" customWidth="1"/>
    <col min="13843" max="14080" width="9.140625" style="648"/>
    <col min="14081" max="14081" width="58.5703125" style="648" bestFit="1" customWidth="1"/>
    <col min="14082" max="14082" width="11.5703125" style="648" customWidth="1"/>
    <col min="14083" max="14083" width="9.28515625" style="648" customWidth="1"/>
    <col min="14084" max="14084" width="8.5703125" style="648" customWidth="1"/>
    <col min="14085" max="14085" width="13.28515625" style="648" customWidth="1"/>
    <col min="14086" max="14086" width="13.5703125" style="648" customWidth="1"/>
    <col min="14087" max="14087" width="12.140625" style="648" customWidth="1"/>
    <col min="14088" max="14088" width="10.140625" style="648" customWidth="1"/>
    <col min="14089" max="14089" width="12.7109375" style="648" customWidth="1"/>
    <col min="14090" max="14090" width="13.5703125" style="648" customWidth="1"/>
    <col min="14091" max="14091" width="12" style="648" customWidth="1"/>
    <col min="14092" max="14092" width="14.28515625" style="648" customWidth="1"/>
    <col min="14093" max="14093" width="12.5703125" style="648" bestFit="1" customWidth="1"/>
    <col min="14094" max="14095" width="18.140625" style="648" customWidth="1"/>
    <col min="14096" max="14096" width="15.28515625" style="648" bestFit="1" customWidth="1"/>
    <col min="14097" max="14097" width="8.42578125" style="648" customWidth="1"/>
    <col min="14098" max="14098" width="13" style="648" bestFit="1" customWidth="1"/>
    <col min="14099" max="14336" width="9.140625" style="648"/>
    <col min="14337" max="14337" width="58.5703125" style="648" bestFit="1" customWidth="1"/>
    <col min="14338" max="14338" width="11.5703125" style="648" customWidth="1"/>
    <col min="14339" max="14339" width="9.28515625" style="648" customWidth="1"/>
    <col min="14340" max="14340" width="8.5703125" style="648" customWidth="1"/>
    <col min="14341" max="14341" width="13.28515625" style="648" customWidth="1"/>
    <col min="14342" max="14342" width="13.5703125" style="648" customWidth="1"/>
    <col min="14343" max="14343" width="12.140625" style="648" customWidth="1"/>
    <col min="14344" max="14344" width="10.140625" style="648" customWidth="1"/>
    <col min="14345" max="14345" width="12.7109375" style="648" customWidth="1"/>
    <col min="14346" max="14346" width="13.5703125" style="648" customWidth="1"/>
    <col min="14347" max="14347" width="12" style="648" customWidth="1"/>
    <col min="14348" max="14348" width="14.28515625" style="648" customWidth="1"/>
    <col min="14349" max="14349" width="12.5703125" style="648" bestFit="1" customWidth="1"/>
    <col min="14350" max="14351" width="18.140625" style="648" customWidth="1"/>
    <col min="14352" max="14352" width="15.28515625" style="648" bestFit="1" customWidth="1"/>
    <col min="14353" max="14353" width="8.42578125" style="648" customWidth="1"/>
    <col min="14354" max="14354" width="13" style="648" bestFit="1" customWidth="1"/>
    <col min="14355" max="14592" width="9.140625" style="648"/>
    <col min="14593" max="14593" width="58.5703125" style="648" bestFit="1" customWidth="1"/>
    <col min="14594" max="14594" width="11.5703125" style="648" customWidth="1"/>
    <col min="14595" max="14595" width="9.28515625" style="648" customWidth="1"/>
    <col min="14596" max="14596" width="8.5703125" style="648" customWidth="1"/>
    <col min="14597" max="14597" width="13.28515625" style="648" customWidth="1"/>
    <col min="14598" max="14598" width="13.5703125" style="648" customWidth="1"/>
    <col min="14599" max="14599" width="12.140625" style="648" customWidth="1"/>
    <col min="14600" max="14600" width="10.140625" style="648" customWidth="1"/>
    <col min="14601" max="14601" width="12.7109375" style="648" customWidth="1"/>
    <col min="14602" max="14602" width="13.5703125" style="648" customWidth="1"/>
    <col min="14603" max="14603" width="12" style="648" customWidth="1"/>
    <col min="14604" max="14604" width="14.28515625" style="648" customWidth="1"/>
    <col min="14605" max="14605" width="12.5703125" style="648" bestFit="1" customWidth="1"/>
    <col min="14606" max="14607" width="18.140625" style="648" customWidth="1"/>
    <col min="14608" max="14608" width="15.28515625" style="648" bestFit="1" customWidth="1"/>
    <col min="14609" max="14609" width="8.42578125" style="648" customWidth="1"/>
    <col min="14610" max="14610" width="13" style="648" bestFit="1" customWidth="1"/>
    <col min="14611" max="14848" width="9.140625" style="648"/>
    <col min="14849" max="14849" width="58.5703125" style="648" bestFit="1" customWidth="1"/>
    <col min="14850" max="14850" width="11.5703125" style="648" customWidth="1"/>
    <col min="14851" max="14851" width="9.28515625" style="648" customWidth="1"/>
    <col min="14852" max="14852" width="8.5703125" style="648" customWidth="1"/>
    <col min="14853" max="14853" width="13.28515625" style="648" customWidth="1"/>
    <col min="14854" max="14854" width="13.5703125" style="648" customWidth="1"/>
    <col min="14855" max="14855" width="12.140625" style="648" customWidth="1"/>
    <col min="14856" max="14856" width="10.140625" style="648" customWidth="1"/>
    <col min="14857" max="14857" width="12.7109375" style="648" customWidth="1"/>
    <col min="14858" max="14858" width="13.5703125" style="648" customWidth="1"/>
    <col min="14859" max="14859" width="12" style="648" customWidth="1"/>
    <col min="14860" max="14860" width="14.28515625" style="648" customWidth="1"/>
    <col min="14861" max="14861" width="12.5703125" style="648" bestFit="1" customWidth="1"/>
    <col min="14862" max="14863" width="18.140625" style="648" customWidth="1"/>
    <col min="14864" max="14864" width="15.28515625" style="648" bestFit="1" customWidth="1"/>
    <col min="14865" max="14865" width="8.42578125" style="648" customWidth="1"/>
    <col min="14866" max="14866" width="13" style="648" bestFit="1" customWidth="1"/>
    <col min="14867" max="15104" width="9.140625" style="648"/>
    <col min="15105" max="15105" width="58.5703125" style="648" bestFit="1" customWidth="1"/>
    <col min="15106" max="15106" width="11.5703125" style="648" customWidth="1"/>
    <col min="15107" max="15107" width="9.28515625" style="648" customWidth="1"/>
    <col min="15108" max="15108" width="8.5703125" style="648" customWidth="1"/>
    <col min="15109" max="15109" width="13.28515625" style="648" customWidth="1"/>
    <col min="15110" max="15110" width="13.5703125" style="648" customWidth="1"/>
    <col min="15111" max="15111" width="12.140625" style="648" customWidth="1"/>
    <col min="15112" max="15112" width="10.140625" style="648" customWidth="1"/>
    <col min="15113" max="15113" width="12.7109375" style="648" customWidth="1"/>
    <col min="15114" max="15114" width="13.5703125" style="648" customWidth="1"/>
    <col min="15115" max="15115" width="12" style="648" customWidth="1"/>
    <col min="15116" max="15116" width="14.28515625" style="648" customWidth="1"/>
    <col min="15117" max="15117" width="12.5703125" style="648" bestFit="1" customWidth="1"/>
    <col min="15118" max="15119" width="18.140625" style="648" customWidth="1"/>
    <col min="15120" max="15120" width="15.28515625" style="648" bestFit="1" customWidth="1"/>
    <col min="15121" max="15121" width="8.42578125" style="648" customWidth="1"/>
    <col min="15122" max="15122" width="13" style="648" bestFit="1" customWidth="1"/>
    <col min="15123" max="15360" width="9.140625" style="648"/>
    <col min="15361" max="15361" width="58.5703125" style="648" bestFit="1" customWidth="1"/>
    <col min="15362" max="15362" width="11.5703125" style="648" customWidth="1"/>
    <col min="15363" max="15363" width="9.28515625" style="648" customWidth="1"/>
    <col min="15364" max="15364" width="8.5703125" style="648" customWidth="1"/>
    <col min="15365" max="15365" width="13.28515625" style="648" customWidth="1"/>
    <col min="15366" max="15366" width="13.5703125" style="648" customWidth="1"/>
    <col min="15367" max="15367" width="12.140625" style="648" customWidth="1"/>
    <col min="15368" max="15368" width="10.140625" style="648" customWidth="1"/>
    <col min="15369" max="15369" width="12.7109375" style="648" customWidth="1"/>
    <col min="15370" max="15370" width="13.5703125" style="648" customWidth="1"/>
    <col min="15371" max="15371" width="12" style="648" customWidth="1"/>
    <col min="15372" max="15372" width="14.28515625" style="648" customWidth="1"/>
    <col min="15373" max="15373" width="12.5703125" style="648" bestFit="1" customWidth="1"/>
    <col min="15374" max="15375" width="18.140625" style="648" customWidth="1"/>
    <col min="15376" max="15376" width="15.28515625" style="648" bestFit="1" customWidth="1"/>
    <col min="15377" max="15377" width="8.42578125" style="648" customWidth="1"/>
    <col min="15378" max="15378" width="13" style="648" bestFit="1" customWidth="1"/>
    <col min="15379" max="15616" width="9.140625" style="648"/>
    <col min="15617" max="15617" width="58.5703125" style="648" bestFit="1" customWidth="1"/>
    <col min="15618" max="15618" width="11.5703125" style="648" customWidth="1"/>
    <col min="15619" max="15619" width="9.28515625" style="648" customWidth="1"/>
    <col min="15620" max="15620" width="8.5703125" style="648" customWidth="1"/>
    <col min="15621" max="15621" width="13.28515625" style="648" customWidth="1"/>
    <col min="15622" max="15622" width="13.5703125" style="648" customWidth="1"/>
    <col min="15623" max="15623" width="12.140625" style="648" customWidth="1"/>
    <col min="15624" max="15624" width="10.140625" style="648" customWidth="1"/>
    <col min="15625" max="15625" width="12.7109375" style="648" customWidth="1"/>
    <col min="15626" max="15626" width="13.5703125" style="648" customWidth="1"/>
    <col min="15627" max="15627" width="12" style="648" customWidth="1"/>
    <col min="15628" max="15628" width="14.28515625" style="648" customWidth="1"/>
    <col min="15629" max="15629" width="12.5703125" style="648" bestFit="1" customWidth="1"/>
    <col min="15630" max="15631" width="18.140625" style="648" customWidth="1"/>
    <col min="15632" max="15632" width="15.28515625" style="648" bestFit="1" customWidth="1"/>
    <col min="15633" max="15633" width="8.42578125" style="648" customWidth="1"/>
    <col min="15634" max="15634" width="13" style="648" bestFit="1" customWidth="1"/>
    <col min="15635" max="15872" width="9.140625" style="648"/>
    <col min="15873" max="15873" width="58.5703125" style="648" bestFit="1" customWidth="1"/>
    <col min="15874" max="15874" width="11.5703125" style="648" customWidth="1"/>
    <col min="15875" max="15875" width="9.28515625" style="648" customWidth="1"/>
    <col min="15876" max="15876" width="8.5703125" style="648" customWidth="1"/>
    <col min="15877" max="15877" width="13.28515625" style="648" customWidth="1"/>
    <col min="15878" max="15878" width="13.5703125" style="648" customWidth="1"/>
    <col min="15879" max="15879" width="12.140625" style="648" customWidth="1"/>
    <col min="15880" max="15880" width="10.140625" style="648" customWidth="1"/>
    <col min="15881" max="15881" width="12.7109375" style="648" customWidth="1"/>
    <col min="15882" max="15882" width="13.5703125" style="648" customWidth="1"/>
    <col min="15883" max="15883" width="12" style="648" customWidth="1"/>
    <col min="15884" max="15884" width="14.28515625" style="648" customWidth="1"/>
    <col min="15885" max="15885" width="12.5703125" style="648" bestFit="1" customWidth="1"/>
    <col min="15886" max="15887" width="18.140625" style="648" customWidth="1"/>
    <col min="15888" max="15888" width="15.28515625" style="648" bestFit="1" customWidth="1"/>
    <col min="15889" max="15889" width="8.42578125" style="648" customWidth="1"/>
    <col min="15890" max="15890" width="13" style="648" bestFit="1" customWidth="1"/>
    <col min="15891" max="16128" width="9.140625" style="648"/>
    <col min="16129" max="16129" width="58.5703125" style="648" bestFit="1" customWidth="1"/>
    <col min="16130" max="16130" width="11.5703125" style="648" customWidth="1"/>
    <col min="16131" max="16131" width="9.28515625" style="648" customWidth="1"/>
    <col min="16132" max="16132" width="8.5703125" style="648" customWidth="1"/>
    <col min="16133" max="16133" width="13.28515625" style="648" customWidth="1"/>
    <col min="16134" max="16134" width="13.5703125" style="648" customWidth="1"/>
    <col min="16135" max="16135" width="12.140625" style="648" customWidth="1"/>
    <col min="16136" max="16136" width="10.140625" style="648" customWidth="1"/>
    <col min="16137" max="16137" width="12.7109375" style="648" customWidth="1"/>
    <col min="16138" max="16138" width="13.5703125" style="648" customWidth="1"/>
    <col min="16139" max="16139" width="12" style="648" customWidth="1"/>
    <col min="16140" max="16140" width="14.28515625" style="648" customWidth="1"/>
    <col min="16141" max="16141" width="12.5703125" style="648" bestFit="1" customWidth="1"/>
    <col min="16142" max="16143" width="18.140625" style="648" customWidth="1"/>
    <col min="16144" max="16144" width="15.28515625" style="648" bestFit="1" customWidth="1"/>
    <col min="16145" max="16145" width="8.42578125" style="648" customWidth="1"/>
    <col min="16146" max="16146" width="13" style="648" bestFit="1" customWidth="1"/>
    <col min="16147" max="16384" width="9.140625" style="648"/>
  </cols>
  <sheetData>
    <row r="1" spans="1:18" ht="20.25" customHeight="1">
      <c r="A1" s="641" t="str">
        <f>'[3]Danh muc'!B3</f>
        <v>CÔNG TY CP CHỨNG KHOÁN TRÍ VIỆT</v>
      </c>
      <c r="B1" s="642"/>
      <c r="C1" s="643"/>
      <c r="D1" s="643"/>
      <c r="F1" s="643"/>
      <c r="G1" s="643"/>
      <c r="I1" s="643"/>
      <c r="J1" s="643"/>
      <c r="K1" s="643"/>
      <c r="L1" s="645" t="s">
        <v>0</v>
      </c>
    </row>
    <row r="2" spans="1:18" ht="20.25" customHeight="1">
      <c r="A2" s="649" t="str">
        <f>'[3]Danh muc'!B4</f>
        <v>Tầng 2, số 142 Đội Cấn, Ba Đình, Hà Nội</v>
      </c>
      <c r="B2" s="649"/>
      <c r="C2" s="650"/>
      <c r="D2" s="650"/>
      <c r="E2" s="651"/>
      <c r="F2" s="650"/>
      <c r="G2" s="650"/>
      <c r="H2" s="651"/>
      <c r="I2" s="650"/>
      <c r="J2" s="650"/>
      <c r="K2" s="650"/>
      <c r="L2" s="650" t="s">
        <v>941</v>
      </c>
    </row>
    <row r="3" spans="1:18" ht="20.25" customHeight="1">
      <c r="A3" s="652" t="str">
        <f>'CK - BÁO CÁO KẾT QUẢ KINH DOANH'!A3:B3</f>
        <v>Tel: 84-4 6273 2059      Fax: 84-4 62732058</v>
      </c>
      <c r="B3" s="652"/>
      <c r="C3" s="653"/>
      <c r="D3" s="653"/>
      <c r="E3" s="654"/>
      <c r="F3" s="653"/>
      <c r="G3" s="653"/>
      <c r="H3" s="654"/>
      <c r="I3" s="653"/>
      <c r="J3" s="653"/>
      <c r="K3" s="653"/>
      <c r="L3" s="653"/>
    </row>
    <row r="4" spans="1:18" ht="20.25" customHeight="1">
      <c r="A4" s="642" t="s">
        <v>964</v>
      </c>
      <c r="B4" s="642"/>
      <c r="C4" s="643"/>
      <c r="D4" s="643"/>
      <c r="F4" s="643"/>
      <c r="G4" s="643"/>
      <c r="I4" s="643"/>
      <c r="J4" s="643"/>
      <c r="K4" s="643"/>
      <c r="L4" s="643"/>
    </row>
    <row r="5" spans="1:18" ht="20.25" customHeight="1">
      <c r="A5" s="655"/>
      <c r="B5" s="655"/>
      <c r="C5" s="643"/>
      <c r="D5" s="643"/>
      <c r="F5" s="643"/>
      <c r="G5" s="643"/>
      <c r="I5" s="643"/>
      <c r="J5" s="643"/>
      <c r="L5" s="643" t="s">
        <v>352</v>
      </c>
    </row>
    <row r="6" spans="1:18" s="707" customFormat="1" ht="20.25" customHeight="1">
      <c r="A6" s="1144" t="s">
        <v>4</v>
      </c>
      <c r="B6" s="704"/>
      <c r="C6" s="1147" t="s">
        <v>353</v>
      </c>
      <c r="D6" s="1148"/>
      <c r="E6" s="1149" t="s">
        <v>376</v>
      </c>
      <c r="F6" s="1150"/>
      <c r="G6" s="1147" t="s">
        <v>377</v>
      </c>
      <c r="H6" s="1151"/>
      <c r="I6" s="1151"/>
      <c r="J6" s="1148"/>
      <c r="K6" s="1152" t="s">
        <v>378</v>
      </c>
      <c r="L6" s="1153"/>
      <c r="M6" s="705"/>
      <c r="N6" s="705"/>
      <c r="O6" s="705"/>
      <c r="P6" s="706"/>
    </row>
    <row r="7" spans="1:18" s="659" customFormat="1" ht="20.25" customHeight="1">
      <c r="A7" s="1145"/>
      <c r="B7" s="656"/>
      <c r="C7" s="1154">
        <v>42277</v>
      </c>
      <c r="D7" s="1154">
        <v>42005</v>
      </c>
      <c r="E7" s="1154">
        <v>42277</v>
      </c>
      <c r="F7" s="1154">
        <v>42005</v>
      </c>
      <c r="G7" s="1156" t="s">
        <v>379</v>
      </c>
      <c r="H7" s="1157"/>
      <c r="I7" s="1156" t="s">
        <v>380</v>
      </c>
      <c r="J7" s="1157"/>
      <c r="K7" s="1158">
        <v>42277</v>
      </c>
      <c r="L7" s="1158">
        <v>42005</v>
      </c>
      <c r="M7" s="657"/>
      <c r="N7" s="657"/>
      <c r="O7" s="657"/>
      <c r="P7" s="658"/>
    </row>
    <row r="8" spans="1:18" ht="20.25" customHeight="1">
      <c r="A8" s="1146"/>
      <c r="B8" s="660"/>
      <c r="C8" s="1155"/>
      <c r="D8" s="1155"/>
      <c r="E8" s="1155"/>
      <c r="F8" s="1155"/>
      <c r="G8" s="661">
        <v>42277</v>
      </c>
      <c r="H8" s="661">
        <v>42005</v>
      </c>
      <c r="I8" s="661">
        <v>42277</v>
      </c>
      <c r="J8" s="661">
        <v>42005</v>
      </c>
      <c r="K8" s="1159"/>
      <c r="L8" s="1159"/>
    </row>
    <row r="9" spans="1:18" ht="20.25" hidden="1" customHeight="1">
      <c r="A9" s="662"/>
      <c r="B9" s="662"/>
      <c r="C9" s="663"/>
      <c r="D9" s="663"/>
      <c r="E9" s="664"/>
      <c r="F9" s="665"/>
      <c r="G9" s="663"/>
      <c r="H9" s="664"/>
      <c r="I9" s="665"/>
      <c r="J9" s="665"/>
      <c r="K9" s="663"/>
      <c r="L9" s="663"/>
    </row>
    <row r="10" spans="1:18" ht="20.25" customHeight="1">
      <c r="A10" s="666" t="s">
        <v>847</v>
      </c>
      <c r="B10" s="666"/>
      <c r="C10" s="667">
        <f>+C12</f>
        <v>1274</v>
      </c>
      <c r="D10" s="667">
        <f t="shared" ref="D10:L10" si="0">+D12</f>
        <v>21129</v>
      </c>
      <c r="E10" s="667">
        <f t="shared" si="0"/>
        <v>74154561</v>
      </c>
      <c r="F10" s="667">
        <f t="shared" si="0"/>
        <v>1934804561</v>
      </c>
      <c r="G10" s="667">
        <f t="shared" si="0"/>
        <v>17533</v>
      </c>
      <c r="H10" s="667">
        <f t="shared" si="0"/>
        <v>278469</v>
      </c>
      <c r="I10" s="667">
        <f t="shared" si="0"/>
        <v>57564818</v>
      </c>
      <c r="J10" s="667">
        <f t="shared" si="0"/>
        <v>1850240737</v>
      </c>
      <c r="K10" s="667">
        <f t="shared" si="0"/>
        <v>16589743</v>
      </c>
      <c r="L10" s="667">
        <f t="shared" si="0"/>
        <v>84927026</v>
      </c>
      <c r="Q10" s="669"/>
    </row>
    <row r="11" spans="1:18" s="674" customFormat="1" ht="20.25" hidden="1" customHeight="1">
      <c r="A11" s="670" t="s">
        <v>848</v>
      </c>
      <c r="B11" s="670"/>
      <c r="C11" s="671"/>
      <c r="D11" s="671"/>
      <c r="E11" s="671">
        <f t="shared" ref="E11:K11" si="1">SUBTOTAL(9,E12:E57)</f>
        <v>215109840</v>
      </c>
      <c r="F11" s="671">
        <f t="shared" ref="F11" si="2">SUBTOTAL(9,F12:F57)</f>
        <v>5797059840</v>
      </c>
      <c r="G11" s="671">
        <f t="shared" si="1"/>
        <v>52599</v>
      </c>
      <c r="H11" s="671">
        <f t="shared" si="1"/>
        <v>835407</v>
      </c>
      <c r="I11" s="671">
        <f t="shared" si="1"/>
        <v>167233254</v>
      </c>
      <c r="J11" s="671">
        <f t="shared" ref="J11" si="3">SUBTOTAL(9,J12:J57)</f>
        <v>5602469312</v>
      </c>
      <c r="K11" s="671">
        <f t="shared" si="1"/>
        <v>47876586</v>
      </c>
      <c r="L11" s="671">
        <f t="shared" ref="L11" si="4">SUBTOTAL(9,L12:L57)</f>
        <v>269834695</v>
      </c>
      <c r="M11" s="672"/>
      <c r="N11" s="672"/>
      <c r="O11" s="672"/>
      <c r="P11" s="673"/>
    </row>
    <row r="12" spans="1:18" s="678" customFormat="1" ht="20.25" customHeight="1">
      <c r="A12" s="675" t="s">
        <v>849</v>
      </c>
      <c r="B12" s="675"/>
      <c r="C12" s="676">
        <f>+C13+C54</f>
        <v>1274</v>
      </c>
      <c r="D12" s="676">
        <f t="shared" ref="D12:L12" si="5">+D13+D54</f>
        <v>21129</v>
      </c>
      <c r="E12" s="676">
        <f t="shared" si="5"/>
        <v>74154561</v>
      </c>
      <c r="F12" s="676">
        <f t="shared" si="5"/>
        <v>1934804561</v>
      </c>
      <c r="G12" s="676">
        <f t="shared" si="5"/>
        <v>17533</v>
      </c>
      <c r="H12" s="676">
        <f t="shared" si="5"/>
        <v>278469</v>
      </c>
      <c r="I12" s="676">
        <f t="shared" si="5"/>
        <v>57564818</v>
      </c>
      <c r="J12" s="676">
        <f t="shared" si="5"/>
        <v>1850240737</v>
      </c>
      <c r="K12" s="676">
        <f t="shared" si="5"/>
        <v>16589743</v>
      </c>
      <c r="L12" s="676">
        <f t="shared" si="5"/>
        <v>84927026</v>
      </c>
      <c r="M12" s="677"/>
      <c r="P12" s="679"/>
    </row>
    <row r="13" spans="1:18" s="678" customFormat="1" ht="20.25" customHeight="1">
      <c r="A13" s="708" t="s">
        <v>850</v>
      </c>
      <c r="B13" s="708"/>
      <c r="C13" s="709">
        <f>+C14+C15</f>
        <v>1112</v>
      </c>
      <c r="D13" s="709">
        <f t="shared" ref="D13:R13" si="6">+D14+D15</f>
        <v>20972</v>
      </c>
      <c r="E13" s="709">
        <f t="shared" si="6"/>
        <v>66800718</v>
      </c>
      <c r="F13" s="709">
        <f t="shared" si="6"/>
        <v>1927450718</v>
      </c>
      <c r="G13" s="709">
        <f t="shared" si="6"/>
        <v>17533</v>
      </c>
      <c r="H13" s="709">
        <f t="shared" si="6"/>
        <v>278469</v>
      </c>
      <c r="I13" s="709">
        <f t="shared" si="6"/>
        <v>52103618</v>
      </c>
      <c r="J13" s="709">
        <f t="shared" si="6"/>
        <v>1844506720</v>
      </c>
      <c r="K13" s="709">
        <f t="shared" si="6"/>
        <v>14697100</v>
      </c>
      <c r="L13" s="709">
        <f t="shared" si="6"/>
        <v>83307200</v>
      </c>
      <c r="M13" s="709">
        <f t="shared" si="6"/>
        <v>0</v>
      </c>
      <c r="N13" s="709">
        <f t="shared" si="6"/>
        <v>0</v>
      </c>
      <c r="O13" s="709">
        <f t="shared" si="6"/>
        <v>0</v>
      </c>
      <c r="P13" s="709">
        <f t="shared" si="6"/>
        <v>0</v>
      </c>
      <c r="Q13" s="709">
        <f t="shared" si="6"/>
        <v>0</v>
      </c>
      <c r="R13" s="709">
        <f t="shared" si="6"/>
        <v>0</v>
      </c>
    </row>
    <row r="14" spans="1:18" s="725" customFormat="1" ht="25.5">
      <c r="A14" s="721" t="s">
        <v>851</v>
      </c>
      <c r="B14" s="722" t="s">
        <v>852</v>
      </c>
      <c r="C14" s="723"/>
      <c r="D14" s="723">
        <v>19900</v>
      </c>
      <c r="E14" s="723"/>
      <c r="F14" s="723">
        <v>1860650000</v>
      </c>
      <c r="G14" s="723">
        <v>0</v>
      </c>
      <c r="H14" s="723">
        <v>0</v>
      </c>
      <c r="I14" s="723">
        <f>E14-K14</f>
        <v>0</v>
      </c>
      <c r="J14" s="723">
        <v>1791000000</v>
      </c>
      <c r="K14" s="723"/>
      <c r="L14" s="723">
        <v>69650000</v>
      </c>
      <c r="M14" s="724"/>
      <c r="P14" s="726"/>
    </row>
    <row r="15" spans="1:18" s="725" customFormat="1" ht="20.25" customHeight="1">
      <c r="A15" s="727" t="s">
        <v>853</v>
      </c>
      <c r="B15" s="722"/>
      <c r="C15" s="723">
        <f>SUBTOTAL(9,C16:C53)</f>
        <v>1112</v>
      </c>
      <c r="D15" s="723">
        <f>SUBTOTAL(9,D16:D53)</f>
        <v>1072</v>
      </c>
      <c r="E15" s="723">
        <f t="shared" ref="E15:G15" si="7">SUBTOTAL(9,E16:E53)</f>
        <v>66800718</v>
      </c>
      <c r="F15" s="723">
        <f t="shared" ref="F15" si="8">SUBTOTAL(9,F16:F53)</f>
        <v>66800718</v>
      </c>
      <c r="G15" s="723">
        <f t="shared" si="7"/>
        <v>17533</v>
      </c>
      <c r="H15" s="723">
        <v>278469</v>
      </c>
      <c r="I15" s="723">
        <f>SUBTOTAL(9,I16:I53)</f>
        <v>52103618</v>
      </c>
      <c r="J15" s="723">
        <v>53506720</v>
      </c>
      <c r="K15" s="723">
        <f>SUBTOTAL(9,K16:K53)</f>
        <v>14697100</v>
      </c>
      <c r="L15" s="723">
        <v>13657200</v>
      </c>
      <c r="M15" s="724"/>
      <c r="P15" s="726"/>
    </row>
    <row r="16" spans="1:18" s="713" customFormat="1" ht="20.25" hidden="1" customHeight="1">
      <c r="A16" s="715" t="s">
        <v>854</v>
      </c>
      <c r="B16" s="710" t="s">
        <v>855</v>
      </c>
      <c r="C16" s="716">
        <v>2</v>
      </c>
      <c r="D16" s="711">
        <v>2</v>
      </c>
      <c r="E16" s="711">
        <v>98667</v>
      </c>
      <c r="F16" s="711">
        <v>98667</v>
      </c>
      <c r="G16" s="711"/>
      <c r="H16" s="711"/>
      <c r="I16" s="711">
        <f t="shared" ref="I16:I57" si="9">E16-K16</f>
        <v>-5333</v>
      </c>
      <c r="J16" s="711">
        <v>-8333</v>
      </c>
      <c r="K16" s="711">
        <v>104000</v>
      </c>
      <c r="L16" s="711">
        <v>107000</v>
      </c>
      <c r="M16" s="712" t="s">
        <v>855</v>
      </c>
      <c r="N16" s="717" t="s">
        <v>855</v>
      </c>
      <c r="O16" s="716">
        <v>2</v>
      </c>
      <c r="P16" s="714">
        <v>104000</v>
      </c>
      <c r="Q16" s="718"/>
      <c r="R16" s="719"/>
    </row>
    <row r="17" spans="1:18" s="713" customFormat="1" ht="20.25" hidden="1" customHeight="1">
      <c r="A17" s="715" t="s">
        <v>856</v>
      </c>
      <c r="B17" s="710" t="s">
        <v>857</v>
      </c>
      <c r="C17" s="716">
        <v>28</v>
      </c>
      <c r="D17" s="711">
        <v>28</v>
      </c>
      <c r="E17" s="711">
        <v>386796</v>
      </c>
      <c r="F17" s="711">
        <v>386796</v>
      </c>
      <c r="G17" s="711"/>
      <c r="H17" s="711"/>
      <c r="I17" s="711">
        <f t="shared" si="9"/>
        <v>-156404</v>
      </c>
      <c r="J17" s="711">
        <v>-187204</v>
      </c>
      <c r="K17" s="711">
        <v>543200</v>
      </c>
      <c r="L17" s="711">
        <v>574000</v>
      </c>
      <c r="M17" s="712" t="s">
        <v>857</v>
      </c>
      <c r="N17" s="717" t="s">
        <v>857</v>
      </c>
      <c r="O17" s="716">
        <v>28</v>
      </c>
      <c r="P17" s="714">
        <v>543200</v>
      </c>
      <c r="Q17" s="718"/>
      <c r="R17" s="719"/>
    </row>
    <row r="18" spans="1:18" s="713" customFormat="1" ht="20.25" hidden="1" customHeight="1">
      <c r="A18" s="715" t="s">
        <v>858</v>
      </c>
      <c r="B18" s="710" t="s">
        <v>859</v>
      </c>
      <c r="C18" s="716">
        <v>2</v>
      </c>
      <c r="D18" s="711">
        <v>2</v>
      </c>
      <c r="E18" s="711">
        <v>172800</v>
      </c>
      <c r="F18" s="711">
        <v>172800</v>
      </c>
      <c r="G18" s="711"/>
      <c r="H18" s="711"/>
      <c r="I18" s="711">
        <f t="shared" si="9"/>
        <v>137400</v>
      </c>
      <c r="J18" s="711">
        <v>136800</v>
      </c>
      <c r="K18" s="711">
        <v>35400</v>
      </c>
      <c r="L18" s="711">
        <v>36000</v>
      </c>
      <c r="M18" s="712" t="s">
        <v>859</v>
      </c>
      <c r="N18" s="717" t="s">
        <v>859</v>
      </c>
      <c r="O18" s="716">
        <v>2</v>
      </c>
      <c r="P18" s="714">
        <v>35400</v>
      </c>
      <c r="Q18" s="718"/>
      <c r="R18" s="719"/>
    </row>
    <row r="19" spans="1:18" s="713" customFormat="1" ht="20.25" hidden="1" customHeight="1">
      <c r="A19" s="715" t="s">
        <v>860</v>
      </c>
      <c r="B19" s="710" t="s">
        <v>861</v>
      </c>
      <c r="C19" s="716">
        <v>6</v>
      </c>
      <c r="D19" s="711">
        <v>6</v>
      </c>
      <c r="E19" s="711">
        <v>215733</v>
      </c>
      <c r="F19" s="711">
        <v>215733</v>
      </c>
      <c r="G19" s="711"/>
      <c r="H19" s="711"/>
      <c r="I19" s="711">
        <f t="shared" si="9"/>
        <v>121533</v>
      </c>
      <c r="J19" s="711">
        <v>135333</v>
      </c>
      <c r="K19" s="711">
        <v>94200</v>
      </c>
      <c r="L19" s="711">
        <v>80400</v>
      </c>
      <c r="M19" s="712" t="s">
        <v>861</v>
      </c>
      <c r="N19" s="717" t="s">
        <v>861</v>
      </c>
      <c r="O19" s="716">
        <v>6</v>
      </c>
      <c r="P19" s="714">
        <v>94200</v>
      </c>
      <c r="Q19" s="718"/>
      <c r="R19" s="719"/>
    </row>
    <row r="20" spans="1:18" s="713" customFormat="1" ht="20.25" hidden="1" customHeight="1">
      <c r="A20" s="715" t="s">
        <v>862</v>
      </c>
      <c r="B20" s="710" t="s">
        <v>863</v>
      </c>
      <c r="C20" s="716">
        <v>80</v>
      </c>
      <c r="D20" s="711">
        <v>80</v>
      </c>
      <c r="E20" s="711">
        <v>7730732</v>
      </c>
      <c r="F20" s="711">
        <v>7730732</v>
      </c>
      <c r="G20" s="711"/>
      <c r="H20" s="711"/>
      <c r="I20" s="711">
        <f t="shared" si="9"/>
        <v>6698732</v>
      </c>
      <c r="J20" s="711">
        <v>6514732</v>
      </c>
      <c r="K20" s="711">
        <v>1032000</v>
      </c>
      <c r="L20" s="711">
        <v>1216000</v>
      </c>
      <c r="M20" s="712" t="s">
        <v>863</v>
      </c>
      <c r="N20" s="717" t="s">
        <v>863</v>
      </c>
      <c r="O20" s="716">
        <v>80</v>
      </c>
      <c r="P20" s="714">
        <v>1032000</v>
      </c>
      <c r="Q20" s="718"/>
      <c r="R20" s="719"/>
    </row>
    <row r="21" spans="1:18" s="713" customFormat="1" ht="20.25" hidden="1" customHeight="1">
      <c r="A21" s="715" t="s">
        <v>864</v>
      </c>
      <c r="B21" s="710" t="s">
        <v>865</v>
      </c>
      <c r="C21" s="716">
        <v>22</v>
      </c>
      <c r="D21" s="711">
        <v>22</v>
      </c>
      <c r="E21" s="711">
        <v>917000</v>
      </c>
      <c r="F21" s="711">
        <v>917000</v>
      </c>
      <c r="G21" s="711"/>
      <c r="H21" s="711"/>
      <c r="I21" s="711">
        <f t="shared" si="9"/>
        <v>837800</v>
      </c>
      <c r="J21" s="711">
        <v>837800</v>
      </c>
      <c r="K21" s="711">
        <v>79200</v>
      </c>
      <c r="L21" s="711">
        <v>79200</v>
      </c>
      <c r="M21" s="712" t="s">
        <v>865</v>
      </c>
      <c r="N21" s="717" t="s">
        <v>865</v>
      </c>
      <c r="O21" s="716">
        <v>22</v>
      </c>
      <c r="P21" s="714">
        <v>79200</v>
      </c>
      <c r="Q21" s="718"/>
      <c r="R21" s="719"/>
    </row>
    <row r="22" spans="1:18" s="713" customFormat="1" ht="20.25" hidden="1" customHeight="1">
      <c r="A22" s="715" t="s">
        <v>866</v>
      </c>
      <c r="B22" s="710" t="s">
        <v>867</v>
      </c>
      <c r="C22" s="716">
        <v>50</v>
      </c>
      <c r="D22" s="711">
        <v>50</v>
      </c>
      <c r="E22" s="711">
        <v>5535000</v>
      </c>
      <c r="F22" s="711">
        <v>5535000</v>
      </c>
      <c r="G22" s="711"/>
      <c r="H22" s="711"/>
      <c r="I22" s="711">
        <f t="shared" si="9"/>
        <v>4755000</v>
      </c>
      <c r="J22" s="711">
        <v>4760000</v>
      </c>
      <c r="K22" s="711">
        <v>780000</v>
      </c>
      <c r="L22" s="711">
        <v>775000</v>
      </c>
      <c r="M22" s="712" t="s">
        <v>867</v>
      </c>
      <c r="N22" s="717" t="s">
        <v>867</v>
      </c>
      <c r="O22" s="716">
        <v>50</v>
      </c>
      <c r="P22" s="714">
        <v>780000</v>
      </c>
      <c r="Q22" s="718"/>
      <c r="R22" s="719"/>
    </row>
    <row r="23" spans="1:18" s="713" customFormat="1" ht="20.25" hidden="1" customHeight="1">
      <c r="A23" s="715" t="s">
        <v>868</v>
      </c>
      <c r="B23" s="710" t="s">
        <v>869</v>
      </c>
      <c r="C23" s="716">
        <v>5</v>
      </c>
      <c r="D23" s="711">
        <v>4</v>
      </c>
      <c r="E23" s="711">
        <v>680667</v>
      </c>
      <c r="F23" s="711">
        <v>680667</v>
      </c>
      <c r="G23" s="711"/>
      <c r="H23" s="711"/>
      <c r="I23" s="711">
        <f t="shared" si="9"/>
        <v>348167</v>
      </c>
      <c r="J23" s="711">
        <v>313167</v>
      </c>
      <c r="K23" s="711">
        <v>332500</v>
      </c>
      <c r="L23" s="711">
        <v>367500</v>
      </c>
      <c r="M23" s="712" t="s">
        <v>869</v>
      </c>
      <c r="N23" s="717" t="s">
        <v>869</v>
      </c>
      <c r="O23" s="716">
        <v>5</v>
      </c>
      <c r="P23" s="714">
        <v>332500</v>
      </c>
      <c r="Q23" s="718"/>
      <c r="R23" s="719"/>
    </row>
    <row r="24" spans="1:18" s="713" customFormat="1" ht="20.25" hidden="1" customHeight="1">
      <c r="A24" s="715" t="s">
        <v>870</v>
      </c>
      <c r="B24" s="710" t="s">
        <v>871</v>
      </c>
      <c r="C24" s="716">
        <v>9</v>
      </c>
      <c r="D24" s="711">
        <v>6</v>
      </c>
      <c r="E24" s="711">
        <v>790000</v>
      </c>
      <c r="F24" s="711">
        <v>790000</v>
      </c>
      <c r="G24" s="711"/>
      <c r="H24" s="711"/>
      <c r="I24" s="711">
        <f t="shared" si="9"/>
        <v>415600</v>
      </c>
      <c r="J24" s="711">
        <v>416500</v>
      </c>
      <c r="K24" s="711">
        <v>374400</v>
      </c>
      <c r="L24" s="711">
        <v>373500</v>
      </c>
      <c r="M24" s="712" t="s">
        <v>871</v>
      </c>
      <c r="N24" s="717" t="s">
        <v>871</v>
      </c>
      <c r="O24" s="716">
        <v>9</v>
      </c>
      <c r="P24" s="714">
        <v>374400</v>
      </c>
      <c r="Q24" s="718"/>
      <c r="R24" s="719"/>
    </row>
    <row r="25" spans="1:18" s="713" customFormat="1" ht="20.25" hidden="1" customHeight="1">
      <c r="A25" s="715" t="s">
        <v>872</v>
      </c>
      <c r="B25" s="710" t="s">
        <v>873</v>
      </c>
      <c r="C25" s="716">
        <v>2</v>
      </c>
      <c r="D25" s="711">
        <v>2</v>
      </c>
      <c r="E25" s="711">
        <v>75067</v>
      </c>
      <c r="F25" s="711">
        <v>75067</v>
      </c>
      <c r="G25" s="711">
        <v>17533</v>
      </c>
      <c r="H25" s="711"/>
      <c r="I25" s="711">
        <f t="shared" si="9"/>
        <v>-17533</v>
      </c>
      <c r="J25" s="711">
        <v>-30933</v>
      </c>
      <c r="K25" s="711">
        <v>92600</v>
      </c>
      <c r="L25" s="711">
        <v>106000</v>
      </c>
      <c r="M25" s="712" t="s">
        <v>873</v>
      </c>
      <c r="N25" s="717" t="s">
        <v>873</v>
      </c>
      <c r="O25" s="716">
        <v>2</v>
      </c>
      <c r="P25" s="714">
        <v>92600</v>
      </c>
      <c r="Q25" s="718"/>
      <c r="R25" s="719"/>
    </row>
    <row r="26" spans="1:18" s="713" customFormat="1" ht="20.25" hidden="1" customHeight="1">
      <c r="A26" s="715" t="s">
        <v>874</v>
      </c>
      <c r="B26" s="710" t="s">
        <v>875</v>
      </c>
      <c r="C26" s="716">
        <v>62</v>
      </c>
      <c r="D26" s="711">
        <v>62</v>
      </c>
      <c r="E26" s="711">
        <v>3179213</v>
      </c>
      <c r="F26" s="711">
        <v>3179213</v>
      </c>
      <c r="G26" s="711"/>
      <c r="H26" s="711"/>
      <c r="I26" s="711">
        <f t="shared" si="9"/>
        <v>2627413</v>
      </c>
      <c r="J26" s="711">
        <v>2708013</v>
      </c>
      <c r="K26" s="711">
        <v>551800</v>
      </c>
      <c r="L26" s="711">
        <v>471200</v>
      </c>
      <c r="M26" s="712" t="s">
        <v>875</v>
      </c>
      <c r="N26" s="717" t="s">
        <v>875</v>
      </c>
      <c r="O26" s="716">
        <v>62</v>
      </c>
      <c r="P26" s="714">
        <v>551800</v>
      </c>
      <c r="Q26" s="718"/>
      <c r="R26" s="719"/>
    </row>
    <row r="27" spans="1:18" s="713" customFormat="1" ht="20.25" hidden="1" customHeight="1">
      <c r="A27" s="715" t="s">
        <v>876</v>
      </c>
      <c r="B27" s="710" t="s">
        <v>877</v>
      </c>
      <c r="C27" s="716">
        <v>1</v>
      </c>
      <c r="D27" s="711">
        <v>1</v>
      </c>
      <c r="E27" s="711">
        <v>114091</v>
      </c>
      <c r="F27" s="711">
        <v>114091</v>
      </c>
      <c r="G27" s="711"/>
      <c r="H27" s="711"/>
      <c r="I27" s="711">
        <f t="shared" si="9"/>
        <v>69591</v>
      </c>
      <c r="J27" s="711">
        <v>67691</v>
      </c>
      <c r="K27" s="711">
        <v>44500</v>
      </c>
      <c r="L27" s="711">
        <v>46400</v>
      </c>
      <c r="M27" s="712" t="s">
        <v>877</v>
      </c>
      <c r="N27" s="717" t="s">
        <v>877</v>
      </c>
      <c r="O27" s="716">
        <v>1</v>
      </c>
      <c r="P27" s="714">
        <v>44500</v>
      </c>
      <c r="Q27" s="718"/>
      <c r="R27" s="719"/>
    </row>
    <row r="28" spans="1:18" s="713" customFormat="1" ht="20.25" hidden="1" customHeight="1">
      <c r="A28" s="715" t="s">
        <v>878</v>
      </c>
      <c r="B28" s="710" t="s">
        <v>879</v>
      </c>
      <c r="C28" s="716">
        <v>2</v>
      </c>
      <c r="D28" s="711">
        <v>2</v>
      </c>
      <c r="E28" s="711">
        <v>128450</v>
      </c>
      <c r="F28" s="711">
        <v>128450</v>
      </c>
      <c r="G28" s="711"/>
      <c r="H28" s="711"/>
      <c r="I28" s="711">
        <f t="shared" si="9"/>
        <v>116250</v>
      </c>
      <c r="J28" s="711">
        <v>115050</v>
      </c>
      <c r="K28" s="711">
        <v>12200</v>
      </c>
      <c r="L28" s="711">
        <v>13400</v>
      </c>
      <c r="M28" s="712" t="s">
        <v>879</v>
      </c>
      <c r="N28" s="717" t="s">
        <v>879</v>
      </c>
      <c r="O28" s="716">
        <v>2</v>
      </c>
      <c r="P28" s="714">
        <v>12200</v>
      </c>
      <c r="Q28" s="718"/>
      <c r="R28" s="719"/>
    </row>
    <row r="29" spans="1:18" s="713" customFormat="1" ht="20.25" hidden="1" customHeight="1">
      <c r="A29" s="715" t="s">
        <v>880</v>
      </c>
      <c r="B29" s="710" t="s">
        <v>881</v>
      </c>
      <c r="C29" s="716">
        <v>40</v>
      </c>
      <c r="D29" s="711">
        <v>40</v>
      </c>
      <c r="E29" s="711">
        <v>743143</v>
      </c>
      <c r="F29" s="711">
        <v>743143</v>
      </c>
      <c r="G29" s="711"/>
      <c r="H29" s="711"/>
      <c r="I29" s="711">
        <f t="shared" si="9"/>
        <v>359143</v>
      </c>
      <c r="J29" s="711">
        <v>235143</v>
      </c>
      <c r="K29" s="711">
        <v>384000</v>
      </c>
      <c r="L29" s="711">
        <v>508000</v>
      </c>
      <c r="M29" s="712" t="s">
        <v>881</v>
      </c>
      <c r="N29" s="717" t="s">
        <v>881</v>
      </c>
      <c r="O29" s="716">
        <v>40</v>
      </c>
      <c r="P29" s="714">
        <v>384000</v>
      </c>
      <c r="Q29" s="718"/>
      <c r="R29" s="719"/>
    </row>
    <row r="30" spans="1:18" s="713" customFormat="1" ht="20.25" hidden="1" customHeight="1">
      <c r="A30" s="715" t="s">
        <v>882</v>
      </c>
      <c r="B30" s="710" t="s">
        <v>883</v>
      </c>
      <c r="C30" s="716">
        <v>2</v>
      </c>
      <c r="D30" s="711">
        <v>2</v>
      </c>
      <c r="E30" s="711">
        <v>53012</v>
      </c>
      <c r="F30" s="711">
        <v>53012</v>
      </c>
      <c r="G30" s="711"/>
      <c r="H30" s="711"/>
      <c r="I30" s="711">
        <f t="shared" si="9"/>
        <v>42612</v>
      </c>
      <c r="J30" s="711">
        <v>40012</v>
      </c>
      <c r="K30" s="711">
        <v>10400</v>
      </c>
      <c r="L30" s="711">
        <v>13000</v>
      </c>
      <c r="M30" s="712" t="s">
        <v>883</v>
      </c>
      <c r="N30" s="717" t="s">
        <v>883</v>
      </c>
      <c r="O30" s="716">
        <v>2</v>
      </c>
      <c r="P30" s="714">
        <v>10400</v>
      </c>
      <c r="Q30" s="718"/>
      <c r="R30" s="719"/>
    </row>
    <row r="31" spans="1:18" s="713" customFormat="1" ht="20.25" hidden="1" customHeight="1">
      <c r="A31" s="715" t="s">
        <v>884</v>
      </c>
      <c r="B31" s="710" t="s">
        <v>885</v>
      </c>
      <c r="C31" s="716">
        <v>9</v>
      </c>
      <c r="D31" s="711">
        <v>9</v>
      </c>
      <c r="E31" s="711">
        <v>335333</v>
      </c>
      <c r="F31" s="711">
        <v>335333</v>
      </c>
      <c r="G31" s="711"/>
      <c r="H31" s="711"/>
      <c r="I31" s="711">
        <f t="shared" si="9"/>
        <v>226433</v>
      </c>
      <c r="J31" s="711">
        <v>224633</v>
      </c>
      <c r="K31" s="711">
        <v>108900</v>
      </c>
      <c r="L31" s="711">
        <v>110700</v>
      </c>
      <c r="M31" s="712" t="s">
        <v>885</v>
      </c>
      <c r="N31" s="717" t="s">
        <v>885</v>
      </c>
      <c r="O31" s="716">
        <v>9</v>
      </c>
      <c r="P31" s="714">
        <v>108900</v>
      </c>
      <c r="Q31" s="718"/>
      <c r="R31" s="719"/>
    </row>
    <row r="32" spans="1:18" s="713" customFormat="1" ht="20.25" hidden="1" customHeight="1">
      <c r="A32" s="715" t="s">
        <v>886</v>
      </c>
      <c r="B32" s="710" t="s">
        <v>887</v>
      </c>
      <c r="C32" s="716">
        <v>5</v>
      </c>
      <c r="D32" s="711">
        <v>5</v>
      </c>
      <c r="E32" s="711">
        <v>257500</v>
      </c>
      <c r="F32" s="711">
        <v>257500</v>
      </c>
      <c r="G32" s="711"/>
      <c r="H32" s="711"/>
      <c r="I32" s="711">
        <f t="shared" si="9"/>
        <v>174500</v>
      </c>
      <c r="J32" s="711">
        <v>185000</v>
      </c>
      <c r="K32" s="711">
        <v>83000</v>
      </c>
      <c r="L32" s="711">
        <v>72500</v>
      </c>
      <c r="M32" s="712" t="s">
        <v>887</v>
      </c>
      <c r="N32" s="717" t="s">
        <v>887</v>
      </c>
      <c r="O32" s="716">
        <v>5</v>
      </c>
      <c r="P32" s="714">
        <v>83000</v>
      </c>
      <c r="Q32" s="718"/>
      <c r="R32" s="719"/>
    </row>
    <row r="33" spans="1:18" s="713" customFormat="1" ht="20.25" hidden="1" customHeight="1">
      <c r="A33" s="715" t="s">
        <v>888</v>
      </c>
      <c r="B33" s="710" t="s">
        <v>889</v>
      </c>
      <c r="C33" s="716">
        <v>72</v>
      </c>
      <c r="D33" s="711">
        <v>72</v>
      </c>
      <c r="E33" s="711">
        <v>1610182</v>
      </c>
      <c r="F33" s="711">
        <v>1610182</v>
      </c>
      <c r="G33" s="711"/>
      <c r="H33" s="711"/>
      <c r="I33" s="711">
        <f t="shared" si="9"/>
        <v>530182</v>
      </c>
      <c r="J33" s="711">
        <v>522982</v>
      </c>
      <c r="K33" s="711">
        <v>1080000</v>
      </c>
      <c r="L33" s="711">
        <v>1087200</v>
      </c>
      <c r="M33" s="712" t="s">
        <v>889</v>
      </c>
      <c r="N33" s="717" t="s">
        <v>889</v>
      </c>
      <c r="O33" s="716">
        <v>72</v>
      </c>
      <c r="P33" s="714">
        <v>1080000</v>
      </c>
      <c r="Q33" s="718"/>
      <c r="R33" s="719"/>
    </row>
    <row r="34" spans="1:18" s="713" customFormat="1" ht="20.25" hidden="1" customHeight="1">
      <c r="A34" s="715" t="s">
        <v>890</v>
      </c>
      <c r="B34" s="710" t="s">
        <v>891</v>
      </c>
      <c r="C34" s="716">
        <v>5</v>
      </c>
      <c r="D34" s="711">
        <v>5</v>
      </c>
      <c r="E34" s="711">
        <v>196467</v>
      </c>
      <c r="F34" s="711">
        <v>196467</v>
      </c>
      <c r="G34" s="711"/>
      <c r="H34" s="711"/>
      <c r="I34" s="711">
        <f t="shared" si="9"/>
        <v>108467</v>
      </c>
      <c r="J34" s="711">
        <v>87967</v>
      </c>
      <c r="K34" s="711">
        <v>88000</v>
      </c>
      <c r="L34" s="711">
        <v>108500</v>
      </c>
      <c r="M34" s="712" t="s">
        <v>891</v>
      </c>
      <c r="N34" s="717" t="s">
        <v>891</v>
      </c>
      <c r="O34" s="716">
        <v>5</v>
      </c>
      <c r="P34" s="714">
        <v>88000</v>
      </c>
      <c r="Q34" s="718"/>
      <c r="R34" s="719"/>
    </row>
    <row r="35" spans="1:18" s="713" customFormat="1" ht="20.25" hidden="1" customHeight="1">
      <c r="A35" s="715" t="s">
        <v>892</v>
      </c>
      <c r="B35" s="710" t="s">
        <v>893</v>
      </c>
      <c r="C35" s="716">
        <v>80</v>
      </c>
      <c r="D35" s="711">
        <v>80</v>
      </c>
      <c r="E35" s="711">
        <v>9088000</v>
      </c>
      <c r="F35" s="711">
        <v>9088000</v>
      </c>
      <c r="G35" s="711"/>
      <c r="H35" s="711"/>
      <c r="I35" s="711">
        <f t="shared" si="9"/>
        <v>8392000</v>
      </c>
      <c r="J35" s="711">
        <v>8280000</v>
      </c>
      <c r="K35" s="711">
        <v>696000</v>
      </c>
      <c r="L35" s="711">
        <v>808000</v>
      </c>
      <c r="M35" s="712" t="s">
        <v>893</v>
      </c>
      <c r="N35" s="717" t="s">
        <v>893</v>
      </c>
      <c r="O35" s="716">
        <v>80</v>
      </c>
      <c r="P35" s="714">
        <v>696000</v>
      </c>
      <c r="Q35" s="718"/>
      <c r="R35" s="719"/>
    </row>
    <row r="36" spans="1:18" s="713" customFormat="1" ht="20.25" hidden="1" customHeight="1">
      <c r="A36" s="715" t="s">
        <v>894</v>
      </c>
      <c r="B36" s="710" t="s">
        <v>895</v>
      </c>
      <c r="C36" s="716">
        <v>4</v>
      </c>
      <c r="D36" s="711">
        <v>4</v>
      </c>
      <c r="E36" s="711">
        <v>185534</v>
      </c>
      <c r="F36" s="711">
        <v>185534</v>
      </c>
      <c r="G36" s="711"/>
      <c r="H36" s="711"/>
      <c r="I36" s="711">
        <f t="shared" si="9"/>
        <v>151534</v>
      </c>
      <c r="J36" s="711">
        <v>147134</v>
      </c>
      <c r="K36" s="711">
        <v>34000</v>
      </c>
      <c r="L36" s="711">
        <v>38400</v>
      </c>
      <c r="M36" s="712" t="s">
        <v>895</v>
      </c>
      <c r="N36" s="717" t="s">
        <v>895</v>
      </c>
      <c r="O36" s="716">
        <v>4</v>
      </c>
      <c r="P36" s="714">
        <v>34000</v>
      </c>
      <c r="Q36" s="718"/>
      <c r="R36" s="719"/>
    </row>
    <row r="37" spans="1:18" s="713" customFormat="1" ht="20.25" hidden="1" customHeight="1">
      <c r="A37" s="715" t="s">
        <v>896</v>
      </c>
      <c r="B37" s="710" t="s">
        <v>897</v>
      </c>
      <c r="C37" s="716">
        <v>10</v>
      </c>
      <c r="D37" s="711">
        <v>8</v>
      </c>
      <c r="E37" s="711">
        <v>365870</v>
      </c>
      <c r="F37" s="711">
        <v>365870</v>
      </c>
      <c r="G37" s="711"/>
      <c r="H37" s="711"/>
      <c r="I37" s="711">
        <f t="shared" si="9"/>
        <v>285870</v>
      </c>
      <c r="J37" s="711">
        <v>272270</v>
      </c>
      <c r="K37" s="711">
        <v>80000</v>
      </c>
      <c r="L37" s="711">
        <v>93600</v>
      </c>
      <c r="M37" s="712" t="s">
        <v>897</v>
      </c>
      <c r="N37" s="717" t="s">
        <v>897</v>
      </c>
      <c r="O37" s="716">
        <v>10</v>
      </c>
      <c r="P37" s="714">
        <v>80000</v>
      </c>
      <c r="Q37" s="718"/>
      <c r="R37" s="719"/>
    </row>
    <row r="38" spans="1:18" s="713" customFormat="1" ht="20.25" hidden="1" customHeight="1">
      <c r="A38" s="715" t="s">
        <v>898</v>
      </c>
      <c r="B38" s="710" t="s">
        <v>899</v>
      </c>
      <c r="C38" s="716">
        <v>10</v>
      </c>
      <c r="D38" s="711">
        <v>10</v>
      </c>
      <c r="E38" s="711">
        <v>637810</v>
      </c>
      <c r="F38" s="711">
        <v>637810</v>
      </c>
      <c r="G38" s="711"/>
      <c r="H38" s="711"/>
      <c r="I38" s="711">
        <f t="shared" si="9"/>
        <v>537810</v>
      </c>
      <c r="J38" s="711">
        <v>507810</v>
      </c>
      <c r="K38" s="711">
        <v>100000</v>
      </c>
      <c r="L38" s="711">
        <v>130000</v>
      </c>
      <c r="M38" s="712" t="s">
        <v>899</v>
      </c>
      <c r="N38" s="717" t="s">
        <v>899</v>
      </c>
      <c r="O38" s="716">
        <v>10</v>
      </c>
      <c r="P38" s="714">
        <v>100000</v>
      </c>
      <c r="Q38" s="718"/>
      <c r="R38" s="719"/>
    </row>
    <row r="39" spans="1:18" s="713" customFormat="1" ht="20.25" hidden="1" customHeight="1">
      <c r="A39" s="715" t="s">
        <v>900</v>
      </c>
      <c r="B39" s="710" t="s">
        <v>901</v>
      </c>
      <c r="C39" s="716">
        <v>9</v>
      </c>
      <c r="D39" s="711">
        <v>9</v>
      </c>
      <c r="E39" s="711">
        <v>1102420</v>
      </c>
      <c r="F39" s="711">
        <v>1102420</v>
      </c>
      <c r="G39" s="711"/>
      <c r="H39" s="711"/>
      <c r="I39" s="711">
        <f t="shared" si="9"/>
        <v>869320</v>
      </c>
      <c r="J39" s="711">
        <v>895420</v>
      </c>
      <c r="K39" s="711">
        <v>233100</v>
      </c>
      <c r="L39" s="711">
        <v>207000</v>
      </c>
      <c r="M39" s="712" t="s">
        <v>901</v>
      </c>
      <c r="N39" s="717" t="s">
        <v>901</v>
      </c>
      <c r="O39" s="716">
        <v>9</v>
      </c>
      <c r="P39" s="714">
        <v>233100</v>
      </c>
      <c r="Q39" s="718"/>
      <c r="R39" s="719"/>
    </row>
    <row r="40" spans="1:18" s="713" customFormat="1" ht="20.25" hidden="1" customHeight="1">
      <c r="A40" s="715" t="s">
        <v>902</v>
      </c>
      <c r="B40" s="710" t="s">
        <v>903</v>
      </c>
      <c r="C40" s="716">
        <v>29</v>
      </c>
      <c r="D40" s="711">
        <v>29</v>
      </c>
      <c r="E40" s="711">
        <v>1742248</v>
      </c>
      <c r="F40" s="711">
        <v>1742248</v>
      </c>
      <c r="G40" s="711"/>
      <c r="H40" s="711"/>
      <c r="I40" s="711">
        <f t="shared" si="9"/>
        <v>1368148</v>
      </c>
      <c r="J40" s="711">
        <v>1321748</v>
      </c>
      <c r="K40" s="711">
        <v>374100</v>
      </c>
      <c r="L40" s="711">
        <v>420500</v>
      </c>
      <c r="M40" s="712" t="s">
        <v>903</v>
      </c>
      <c r="N40" s="717" t="s">
        <v>903</v>
      </c>
      <c r="O40" s="716">
        <v>29</v>
      </c>
      <c r="P40" s="714">
        <v>374100</v>
      </c>
      <c r="Q40" s="718"/>
      <c r="R40" s="719"/>
    </row>
    <row r="41" spans="1:18" s="713" customFormat="1" ht="20.25" hidden="1" customHeight="1">
      <c r="A41" s="715" t="s">
        <v>904</v>
      </c>
      <c r="B41" s="710" t="s">
        <v>905</v>
      </c>
      <c r="C41" s="716">
        <v>60</v>
      </c>
      <c r="D41" s="711">
        <v>60</v>
      </c>
      <c r="E41" s="711">
        <v>4793247</v>
      </c>
      <c r="F41" s="711">
        <v>4793247</v>
      </c>
      <c r="G41" s="711"/>
      <c r="H41" s="711"/>
      <c r="I41" s="711">
        <f t="shared" si="9"/>
        <v>4019247</v>
      </c>
      <c r="J41" s="711">
        <v>3995247</v>
      </c>
      <c r="K41" s="711">
        <v>774000</v>
      </c>
      <c r="L41" s="711">
        <v>798000</v>
      </c>
      <c r="M41" s="712" t="s">
        <v>905</v>
      </c>
      <c r="N41" s="717" t="s">
        <v>905</v>
      </c>
      <c r="O41" s="716">
        <v>60</v>
      </c>
      <c r="P41" s="714">
        <v>774000</v>
      </c>
      <c r="Q41" s="718"/>
      <c r="R41" s="719"/>
    </row>
    <row r="42" spans="1:18" s="713" customFormat="1" ht="20.25" hidden="1" customHeight="1">
      <c r="A42" s="715" t="s">
        <v>906</v>
      </c>
      <c r="B42" s="710" t="s">
        <v>907</v>
      </c>
      <c r="C42" s="716">
        <v>93</v>
      </c>
      <c r="D42" s="711">
        <v>93</v>
      </c>
      <c r="E42" s="711">
        <v>7355000</v>
      </c>
      <c r="F42" s="711">
        <v>7355000</v>
      </c>
      <c r="G42" s="711"/>
      <c r="H42" s="711"/>
      <c r="I42" s="711">
        <f t="shared" si="9"/>
        <v>6555200</v>
      </c>
      <c r="J42" s="711">
        <v>6387800</v>
      </c>
      <c r="K42" s="711">
        <v>799800</v>
      </c>
      <c r="L42" s="711">
        <v>967200</v>
      </c>
      <c r="M42" s="712" t="s">
        <v>907</v>
      </c>
      <c r="N42" s="717" t="s">
        <v>907</v>
      </c>
      <c r="O42" s="716">
        <v>93</v>
      </c>
      <c r="P42" s="714">
        <v>799800</v>
      </c>
      <c r="Q42" s="718"/>
      <c r="R42" s="719"/>
    </row>
    <row r="43" spans="1:18" s="713" customFormat="1" ht="20.25" hidden="1" customHeight="1">
      <c r="A43" s="715" t="s">
        <v>908</v>
      </c>
      <c r="B43" s="710" t="s">
        <v>909</v>
      </c>
      <c r="C43" s="716">
        <f>51+33</f>
        <v>84</v>
      </c>
      <c r="D43" s="711">
        <v>51</v>
      </c>
      <c r="E43" s="711">
        <v>3906000</v>
      </c>
      <c r="F43" s="711">
        <v>3906000</v>
      </c>
      <c r="G43" s="711"/>
      <c r="H43" s="711"/>
      <c r="I43" s="711">
        <f t="shared" si="9"/>
        <v>3553200</v>
      </c>
      <c r="J43" s="711">
        <v>3502800</v>
      </c>
      <c r="K43" s="711">
        <v>352800</v>
      </c>
      <c r="L43" s="711">
        <v>403200</v>
      </c>
      <c r="M43" s="712" t="s">
        <v>909</v>
      </c>
      <c r="N43" s="717" t="s">
        <v>909</v>
      </c>
      <c r="O43" s="716">
        <f>51+33</f>
        <v>84</v>
      </c>
      <c r="P43" s="714">
        <v>352800</v>
      </c>
      <c r="Q43" s="718"/>
      <c r="R43" s="719"/>
    </row>
    <row r="44" spans="1:18" s="713" customFormat="1" ht="20.25" hidden="1" customHeight="1">
      <c r="A44" s="715" t="s">
        <v>910</v>
      </c>
      <c r="B44" s="710" t="s">
        <v>911</v>
      </c>
      <c r="C44" s="716">
        <v>87</v>
      </c>
      <c r="D44" s="711">
        <v>87</v>
      </c>
      <c r="E44" s="711">
        <v>5558571</v>
      </c>
      <c r="F44" s="711">
        <v>5558571</v>
      </c>
      <c r="G44" s="711"/>
      <c r="H44" s="711"/>
      <c r="I44" s="711">
        <f t="shared" si="9"/>
        <v>2901071</v>
      </c>
      <c r="J44" s="711">
        <v>3592371</v>
      </c>
      <c r="K44" s="711">
        <f>2270700+386800</f>
        <v>2657500</v>
      </c>
      <c r="L44" s="711">
        <v>1966200</v>
      </c>
      <c r="M44" s="712" t="s">
        <v>911</v>
      </c>
      <c r="N44" s="717" t="s">
        <v>911</v>
      </c>
      <c r="O44" s="716">
        <v>87</v>
      </c>
      <c r="P44" s="714">
        <v>2270700</v>
      </c>
      <c r="Q44" s="718"/>
      <c r="R44" s="719"/>
    </row>
    <row r="45" spans="1:18" s="713" customFormat="1" ht="20.25" hidden="1" customHeight="1">
      <c r="A45" s="715" t="s">
        <v>912</v>
      </c>
      <c r="B45" s="710" t="s">
        <v>913</v>
      </c>
      <c r="C45" s="716">
        <v>5</v>
      </c>
      <c r="D45" s="711">
        <v>5</v>
      </c>
      <c r="E45" s="711">
        <v>162733</v>
      </c>
      <c r="F45" s="711">
        <v>162733</v>
      </c>
      <c r="G45" s="711"/>
      <c r="H45" s="711"/>
      <c r="I45" s="711">
        <f t="shared" si="9"/>
        <v>80733</v>
      </c>
      <c r="J45" s="711">
        <v>69733</v>
      </c>
      <c r="K45" s="711">
        <v>82000</v>
      </c>
      <c r="L45" s="711">
        <v>93000</v>
      </c>
      <c r="M45" s="712" t="s">
        <v>913</v>
      </c>
      <c r="N45" s="717" t="s">
        <v>913</v>
      </c>
      <c r="O45" s="716">
        <v>5</v>
      </c>
      <c r="P45" s="714">
        <v>82000</v>
      </c>
      <c r="Q45" s="718"/>
      <c r="R45" s="719"/>
    </row>
    <row r="46" spans="1:18" s="713" customFormat="1" ht="20.25" hidden="1" customHeight="1">
      <c r="A46" s="715" t="s">
        <v>914</v>
      </c>
      <c r="B46" s="710" t="s">
        <v>915</v>
      </c>
      <c r="C46" s="716">
        <v>3</v>
      </c>
      <c r="D46" s="711">
        <v>3</v>
      </c>
      <c r="E46" s="711">
        <v>189500</v>
      </c>
      <c r="F46" s="711">
        <v>189500</v>
      </c>
      <c r="G46" s="711"/>
      <c r="H46" s="711"/>
      <c r="I46" s="711">
        <f t="shared" si="9"/>
        <v>149300</v>
      </c>
      <c r="J46" s="711">
        <v>139100</v>
      </c>
      <c r="K46" s="711">
        <v>40200</v>
      </c>
      <c r="L46" s="711">
        <v>50400</v>
      </c>
      <c r="M46" s="712" t="s">
        <v>915</v>
      </c>
      <c r="N46" s="717" t="s">
        <v>915</v>
      </c>
      <c r="O46" s="716">
        <v>3</v>
      </c>
      <c r="P46" s="714">
        <v>40200</v>
      </c>
      <c r="Q46" s="718"/>
      <c r="R46" s="719"/>
    </row>
    <row r="47" spans="1:18" s="713" customFormat="1" ht="20.25" hidden="1" customHeight="1">
      <c r="A47" s="715" t="s">
        <v>916</v>
      </c>
      <c r="B47" s="710" t="s">
        <v>917</v>
      </c>
      <c r="C47" s="716">
        <v>70</v>
      </c>
      <c r="D47" s="711">
        <v>75</v>
      </c>
      <c r="E47" s="711">
        <v>2587500</v>
      </c>
      <c r="F47" s="711">
        <v>2587500</v>
      </c>
      <c r="G47" s="711"/>
      <c r="H47" s="711"/>
      <c r="I47" s="711">
        <f t="shared" si="9"/>
        <v>2314500</v>
      </c>
      <c r="J47" s="711">
        <v>2122500</v>
      </c>
      <c r="K47" s="711">
        <v>273000</v>
      </c>
      <c r="L47" s="711">
        <v>465000</v>
      </c>
      <c r="M47" s="720" t="s">
        <v>917</v>
      </c>
      <c r="N47" s="717" t="s">
        <v>936</v>
      </c>
      <c r="O47" s="716">
        <v>70</v>
      </c>
      <c r="P47" s="714">
        <v>273000</v>
      </c>
      <c r="R47" s="719"/>
    </row>
    <row r="48" spans="1:18" s="713" customFormat="1" ht="20.25" hidden="1" customHeight="1">
      <c r="A48" s="715" t="s">
        <v>918</v>
      </c>
      <c r="B48" s="710" t="s">
        <v>919</v>
      </c>
      <c r="C48" s="716">
        <v>9</v>
      </c>
      <c r="D48" s="711">
        <v>9</v>
      </c>
      <c r="E48" s="711">
        <v>314250</v>
      </c>
      <c r="F48" s="711">
        <v>314250</v>
      </c>
      <c r="G48" s="711"/>
      <c r="H48" s="711"/>
      <c r="I48" s="711">
        <f t="shared" si="9"/>
        <v>205350</v>
      </c>
      <c r="J48" s="711">
        <v>201750</v>
      </c>
      <c r="K48" s="711">
        <v>108900</v>
      </c>
      <c r="L48" s="711">
        <v>112500</v>
      </c>
      <c r="M48" s="712" t="s">
        <v>919</v>
      </c>
      <c r="N48" s="717" t="s">
        <v>919</v>
      </c>
      <c r="O48" s="716">
        <v>9</v>
      </c>
      <c r="P48" s="714">
        <v>108900</v>
      </c>
      <c r="Q48" s="718"/>
      <c r="R48" s="719"/>
    </row>
    <row r="49" spans="1:18" s="713" customFormat="1" ht="20.25" hidden="1" customHeight="1">
      <c r="A49" s="715" t="s">
        <v>920</v>
      </c>
      <c r="B49" s="710" t="s">
        <v>921</v>
      </c>
      <c r="C49" s="716">
        <v>5</v>
      </c>
      <c r="D49" s="711">
        <v>5</v>
      </c>
      <c r="E49" s="711">
        <v>276000</v>
      </c>
      <c r="F49" s="711">
        <v>276000</v>
      </c>
      <c r="G49" s="711"/>
      <c r="H49" s="711"/>
      <c r="I49" s="711">
        <f t="shared" si="9"/>
        <v>-34000</v>
      </c>
      <c r="J49" s="711">
        <v>-24000</v>
      </c>
      <c r="K49" s="711">
        <v>310000</v>
      </c>
      <c r="L49" s="711">
        <v>300000</v>
      </c>
      <c r="M49" s="712" t="s">
        <v>921</v>
      </c>
      <c r="N49" s="717" t="s">
        <v>921</v>
      </c>
      <c r="O49" s="716">
        <v>5</v>
      </c>
      <c r="P49" s="714">
        <v>310000</v>
      </c>
      <c r="Q49" s="718"/>
      <c r="R49" s="719"/>
    </row>
    <row r="50" spans="1:18" s="713" customFormat="1" ht="20.25" hidden="1" customHeight="1">
      <c r="A50" s="715" t="s">
        <v>922</v>
      </c>
      <c r="B50" s="710" t="s">
        <v>923</v>
      </c>
      <c r="C50" s="716">
        <v>56</v>
      </c>
      <c r="D50" s="711">
        <v>56</v>
      </c>
      <c r="E50" s="711">
        <v>2490000</v>
      </c>
      <c r="F50" s="711">
        <v>2490000</v>
      </c>
      <c r="G50" s="711"/>
      <c r="H50" s="711"/>
      <c r="I50" s="711">
        <f t="shared" si="9"/>
        <v>1650000</v>
      </c>
      <c r="J50" s="711">
        <v>1650000</v>
      </c>
      <c r="K50" s="711">
        <v>840000</v>
      </c>
      <c r="L50" s="711">
        <v>840000</v>
      </c>
      <c r="M50" s="712" t="s">
        <v>923</v>
      </c>
      <c r="N50" s="717" t="s">
        <v>923</v>
      </c>
      <c r="O50" s="716">
        <v>56</v>
      </c>
      <c r="P50" s="714">
        <v>840000</v>
      </c>
      <c r="Q50" s="718"/>
      <c r="R50" s="719"/>
    </row>
    <row r="51" spans="1:18" s="713" customFormat="1" ht="20.25" hidden="1" customHeight="1">
      <c r="A51" s="715" t="s">
        <v>924</v>
      </c>
      <c r="B51" s="710" t="s">
        <v>925</v>
      </c>
      <c r="C51" s="716">
        <v>6</v>
      </c>
      <c r="D51" s="711">
        <v>6</v>
      </c>
      <c r="E51" s="711">
        <v>306000</v>
      </c>
      <c r="F51" s="711">
        <v>306000</v>
      </c>
      <c r="G51" s="711"/>
      <c r="H51" s="711"/>
      <c r="I51" s="711">
        <f t="shared" si="9"/>
        <v>250800</v>
      </c>
      <c r="J51" s="711">
        <v>238800</v>
      </c>
      <c r="K51" s="711">
        <v>55200</v>
      </c>
      <c r="L51" s="711">
        <v>67200</v>
      </c>
      <c r="M51" s="712" t="s">
        <v>925</v>
      </c>
      <c r="N51" s="717" t="s">
        <v>925</v>
      </c>
      <c r="O51" s="716">
        <v>6</v>
      </c>
      <c r="P51" s="714">
        <v>55200</v>
      </c>
      <c r="Q51" s="718"/>
      <c r="R51" s="719"/>
    </row>
    <row r="52" spans="1:18" s="713" customFormat="1" ht="20.25" hidden="1" customHeight="1">
      <c r="A52" s="715" t="s">
        <v>926</v>
      </c>
      <c r="B52" s="710" t="s">
        <v>927</v>
      </c>
      <c r="C52" s="716">
        <v>26</v>
      </c>
      <c r="D52" s="711">
        <v>20</v>
      </c>
      <c r="E52" s="711">
        <v>230468</v>
      </c>
      <c r="F52" s="711">
        <v>230468</v>
      </c>
      <c r="G52" s="711"/>
      <c r="H52" s="711"/>
      <c r="I52" s="711">
        <f t="shared" si="9"/>
        <v>-354532</v>
      </c>
      <c r="J52" s="711">
        <v>-424732</v>
      </c>
      <c r="K52" s="711">
        <v>585000</v>
      </c>
      <c r="L52" s="711">
        <v>655200</v>
      </c>
      <c r="M52" s="712" t="s">
        <v>927</v>
      </c>
      <c r="N52" s="717" t="s">
        <v>927</v>
      </c>
      <c r="O52" s="716">
        <v>26</v>
      </c>
      <c r="P52" s="714">
        <v>585000</v>
      </c>
      <c r="Q52" s="718"/>
      <c r="R52" s="719"/>
    </row>
    <row r="53" spans="1:18" s="713" customFormat="1" ht="20.25" hidden="1" customHeight="1">
      <c r="A53" s="715" t="s">
        <v>928</v>
      </c>
      <c r="B53" s="710" t="s">
        <v>929</v>
      </c>
      <c r="C53" s="716">
        <v>62</v>
      </c>
      <c r="D53" s="711">
        <v>62</v>
      </c>
      <c r="E53" s="711">
        <v>2289714</v>
      </c>
      <c r="F53" s="711">
        <v>2289714</v>
      </c>
      <c r="G53" s="711"/>
      <c r="H53" s="711"/>
      <c r="I53" s="711">
        <f t="shared" si="9"/>
        <v>1818514</v>
      </c>
      <c r="J53" s="711">
        <v>1750314</v>
      </c>
      <c r="K53" s="711">
        <v>471200</v>
      </c>
      <c r="L53" s="711">
        <v>539400</v>
      </c>
      <c r="M53" s="712" t="s">
        <v>929</v>
      </c>
      <c r="N53" s="717" t="s">
        <v>929</v>
      </c>
      <c r="O53" s="716">
        <v>62</v>
      </c>
      <c r="P53" s="714">
        <v>471200</v>
      </c>
      <c r="R53" s="719"/>
    </row>
    <row r="54" spans="1:18" s="713" customFormat="1" ht="20.25" customHeight="1">
      <c r="A54" s="715" t="s">
        <v>930</v>
      </c>
      <c r="B54" s="710"/>
      <c r="C54" s="711">
        <f>SUBTOTAL(9,C55:C57)</f>
        <v>162</v>
      </c>
      <c r="D54" s="711">
        <f>SUBTOTAL(9,D55:D57)</f>
        <v>157</v>
      </c>
      <c r="E54" s="711">
        <f t="shared" ref="E54:K54" si="10">SUBTOTAL(9,E55:E57)</f>
        <v>7353843</v>
      </c>
      <c r="F54" s="711">
        <f t="shared" ref="F54" si="11">SUBTOTAL(9,F55:F57)</f>
        <v>7353843</v>
      </c>
      <c r="G54" s="711">
        <f>SUBTOTAL(9,G55:G57)</f>
        <v>0</v>
      </c>
      <c r="H54" s="711">
        <f>SUBTOTAL(9,H55:H57)</f>
        <v>0</v>
      </c>
      <c r="I54" s="711">
        <f t="shared" si="10"/>
        <v>5461200</v>
      </c>
      <c r="J54" s="728">
        <v>5734017</v>
      </c>
      <c r="K54" s="711">
        <f t="shared" si="10"/>
        <v>1892643</v>
      </c>
      <c r="L54" s="728">
        <v>1619826</v>
      </c>
      <c r="M54" s="712"/>
      <c r="P54" s="714"/>
    </row>
    <row r="55" spans="1:18" s="678" customFormat="1" ht="20.25" hidden="1" customHeight="1">
      <c r="A55" s="683" t="s">
        <v>931</v>
      </c>
      <c r="B55" s="680" t="s">
        <v>932</v>
      </c>
      <c r="C55" s="684">
        <v>60</v>
      </c>
      <c r="D55" s="681">
        <v>60</v>
      </c>
      <c r="E55" s="681">
        <v>3075000</v>
      </c>
      <c r="F55" s="681">
        <v>3075000</v>
      </c>
      <c r="G55" s="681"/>
      <c r="H55" s="681"/>
      <c r="I55" s="681">
        <f t="shared" si="9"/>
        <v>2967000</v>
      </c>
      <c r="J55" s="681">
        <v>2967000</v>
      </c>
      <c r="K55" s="679">
        <v>108000</v>
      </c>
      <c r="L55" s="681">
        <v>108000</v>
      </c>
      <c r="M55" s="687" t="s">
        <v>932</v>
      </c>
      <c r="N55" s="685" t="s">
        <v>932</v>
      </c>
      <c r="O55" s="684">
        <v>60</v>
      </c>
      <c r="P55" s="679">
        <v>108000</v>
      </c>
      <c r="R55" s="686"/>
    </row>
    <row r="56" spans="1:18" s="678" customFormat="1" ht="20.25" hidden="1" customHeight="1">
      <c r="A56" s="683" t="s">
        <v>933</v>
      </c>
      <c r="B56" s="680" t="s">
        <v>934</v>
      </c>
      <c r="C56" s="681">
        <v>27</v>
      </c>
      <c r="D56" s="681">
        <v>27</v>
      </c>
      <c r="E56" s="681">
        <v>1192143</v>
      </c>
      <c r="F56" s="681">
        <v>1192143</v>
      </c>
      <c r="G56" s="681"/>
      <c r="H56" s="681"/>
      <c r="I56" s="681">
        <f t="shared" si="9"/>
        <v>0</v>
      </c>
      <c r="J56" s="681"/>
      <c r="K56" s="681">
        <v>1192143</v>
      </c>
      <c r="L56" s="681">
        <v>1192143</v>
      </c>
    </row>
    <row r="57" spans="1:18" s="678" customFormat="1" ht="20.25" hidden="1" customHeight="1">
      <c r="A57" s="683" t="s">
        <v>935</v>
      </c>
      <c r="B57" s="680" t="s">
        <v>936</v>
      </c>
      <c r="C57" s="684">
        <v>75</v>
      </c>
      <c r="D57" s="681">
        <v>70</v>
      </c>
      <c r="E57" s="681">
        <v>3086700</v>
      </c>
      <c r="F57" s="681">
        <v>3086700</v>
      </c>
      <c r="G57" s="681"/>
      <c r="H57" s="681"/>
      <c r="I57" s="681">
        <f t="shared" si="9"/>
        <v>2494200</v>
      </c>
      <c r="J57" s="681">
        <v>2813700</v>
      </c>
      <c r="K57" s="679">
        <v>592500</v>
      </c>
      <c r="L57" s="681">
        <v>273000</v>
      </c>
      <c r="M57" s="687" t="s">
        <v>936</v>
      </c>
      <c r="N57" s="685" t="s">
        <v>917</v>
      </c>
      <c r="O57" s="684">
        <v>75</v>
      </c>
      <c r="P57" s="679">
        <v>592500</v>
      </c>
      <c r="Q57" s="682"/>
      <c r="R57" s="688"/>
    </row>
    <row r="58" spans="1:18" ht="20.25" customHeight="1">
      <c r="A58" s="689" t="s">
        <v>937</v>
      </c>
      <c r="B58" s="689"/>
      <c r="C58" s="667"/>
      <c r="D58" s="667"/>
      <c r="E58" s="668"/>
      <c r="F58" s="668"/>
      <c r="G58" s="667"/>
      <c r="H58" s="668"/>
      <c r="I58" s="667"/>
      <c r="J58" s="667"/>
      <c r="K58" s="667"/>
      <c r="L58" s="667"/>
      <c r="Q58" s="678"/>
      <c r="R58" s="686"/>
    </row>
    <row r="59" spans="1:18" ht="20.25" customHeight="1">
      <c r="A59" s="689" t="s">
        <v>399</v>
      </c>
      <c r="B59" s="689"/>
      <c r="C59" s="667">
        <f t="shared" ref="C59:R59" si="12">SUBTOTAL(9,C60:C63)</f>
        <v>894000</v>
      </c>
      <c r="D59" s="667">
        <f t="shared" si="12"/>
        <v>702000</v>
      </c>
      <c r="E59" s="667">
        <f t="shared" si="12"/>
        <v>8940000000</v>
      </c>
      <c r="F59" s="667">
        <f t="shared" si="12"/>
        <v>7020000000</v>
      </c>
      <c r="G59" s="667">
        <f t="shared" si="12"/>
        <v>0</v>
      </c>
      <c r="H59" s="667">
        <f t="shared" si="12"/>
        <v>0</v>
      </c>
      <c r="I59" s="667">
        <f t="shared" si="12"/>
        <v>0</v>
      </c>
      <c r="J59" s="667">
        <f t="shared" si="12"/>
        <v>0</v>
      </c>
      <c r="K59" s="667">
        <f t="shared" si="12"/>
        <v>8940000000</v>
      </c>
      <c r="L59" s="667">
        <f t="shared" si="12"/>
        <v>7020000000</v>
      </c>
      <c r="M59" s="667">
        <f t="shared" si="12"/>
        <v>0</v>
      </c>
      <c r="N59" s="667">
        <f t="shared" si="12"/>
        <v>0</v>
      </c>
      <c r="O59" s="667">
        <f t="shared" si="12"/>
        <v>0</v>
      </c>
      <c r="P59" s="667">
        <f t="shared" si="12"/>
        <v>0</v>
      </c>
      <c r="Q59" s="667">
        <f t="shared" si="12"/>
        <v>0</v>
      </c>
      <c r="R59" s="667">
        <f t="shared" si="12"/>
        <v>0</v>
      </c>
    </row>
    <row r="60" spans="1:18" ht="25.5">
      <c r="A60" s="690" t="s">
        <v>381</v>
      </c>
      <c r="B60" s="691"/>
      <c r="C60" s="692"/>
      <c r="D60" s="513">
        <v>90000</v>
      </c>
      <c r="E60" s="693"/>
      <c r="F60" s="514">
        <v>900000000</v>
      </c>
      <c r="G60" s="693">
        <v>0</v>
      </c>
      <c r="H60" s="693">
        <v>0</v>
      </c>
      <c r="I60" s="693">
        <v>0</v>
      </c>
      <c r="J60" s="693">
        <v>0</v>
      </c>
      <c r="K60" s="693"/>
      <c r="L60" s="514">
        <v>900000000</v>
      </c>
    </row>
    <row r="61" spans="1:18" ht="20.25" hidden="1" customHeight="1">
      <c r="A61" s="694" t="s">
        <v>938</v>
      </c>
      <c r="B61" s="695"/>
      <c r="C61" s="693">
        <v>0</v>
      </c>
      <c r="D61" s="514">
        <v>0</v>
      </c>
      <c r="E61" s="693">
        <v>0</v>
      </c>
      <c r="F61" s="514"/>
      <c r="G61" s="693">
        <v>0</v>
      </c>
      <c r="H61" s="693">
        <v>0</v>
      </c>
      <c r="I61" s="693">
        <v>0</v>
      </c>
      <c r="J61" s="693">
        <v>0</v>
      </c>
      <c r="K61" s="693">
        <v>0</v>
      </c>
      <c r="L61" s="514">
        <v>0</v>
      </c>
    </row>
    <row r="62" spans="1:18" ht="20.25" customHeight="1">
      <c r="A62" s="694" t="s">
        <v>382</v>
      </c>
      <c r="B62" s="696"/>
      <c r="C62" s="697">
        <v>894000</v>
      </c>
      <c r="D62" s="514">
        <v>449000</v>
      </c>
      <c r="E62" s="693">
        <v>8940000000</v>
      </c>
      <c r="F62" s="514">
        <v>4490000000</v>
      </c>
      <c r="G62" s="693">
        <v>0</v>
      </c>
      <c r="H62" s="693">
        <v>0</v>
      </c>
      <c r="I62" s="693">
        <v>0</v>
      </c>
      <c r="J62" s="693">
        <v>0</v>
      </c>
      <c r="K62" s="693">
        <f>E62</f>
        <v>8940000000</v>
      </c>
      <c r="L62" s="514">
        <v>4490000000</v>
      </c>
    </row>
    <row r="63" spans="1:18" ht="20.25" customHeight="1">
      <c r="A63" s="698" t="s">
        <v>383</v>
      </c>
      <c r="B63" s="699"/>
      <c r="C63" s="700"/>
      <c r="D63" s="515">
        <v>163000</v>
      </c>
      <c r="E63" s="693"/>
      <c r="F63" s="514">
        <v>1630000000</v>
      </c>
      <c r="G63" s="693">
        <v>0</v>
      </c>
      <c r="H63" s="693">
        <v>0</v>
      </c>
      <c r="I63" s="693">
        <v>0</v>
      </c>
      <c r="J63" s="693">
        <v>0</v>
      </c>
      <c r="K63" s="693"/>
      <c r="L63" s="514">
        <v>1630000000</v>
      </c>
    </row>
    <row r="64" spans="1:18" s="703" customFormat="1" ht="20.25" customHeight="1">
      <c r="A64" s="701" t="s">
        <v>939</v>
      </c>
      <c r="B64" s="701"/>
      <c r="C64" s="702">
        <f>+C10+C58+C59</f>
        <v>895274</v>
      </c>
      <c r="D64" s="702">
        <f t="shared" ref="D64:L64" si="13">+D10+D58+D59</f>
        <v>723129</v>
      </c>
      <c r="E64" s="702">
        <f t="shared" si="13"/>
        <v>9014154561</v>
      </c>
      <c r="F64" s="702">
        <f t="shared" si="13"/>
        <v>8954804561</v>
      </c>
      <c r="G64" s="702">
        <f t="shared" si="13"/>
        <v>17533</v>
      </c>
      <c r="H64" s="702">
        <f t="shared" si="13"/>
        <v>278469</v>
      </c>
      <c r="I64" s="702">
        <f t="shared" si="13"/>
        <v>57564818</v>
      </c>
      <c r="J64" s="702">
        <f t="shared" si="13"/>
        <v>1850240737</v>
      </c>
      <c r="K64" s="702">
        <f t="shared" si="13"/>
        <v>8956589743</v>
      </c>
      <c r="L64" s="702">
        <f t="shared" si="13"/>
        <v>7104927026</v>
      </c>
      <c r="M64" s="702">
        <f t="shared" ref="M64:R64" si="14">M59+M10</f>
        <v>0</v>
      </c>
      <c r="N64" s="702">
        <f t="shared" si="14"/>
        <v>0</v>
      </c>
      <c r="O64" s="702">
        <f t="shared" si="14"/>
        <v>0</v>
      </c>
      <c r="P64" s="702">
        <f t="shared" si="14"/>
        <v>0</v>
      </c>
      <c r="Q64" s="702">
        <f t="shared" si="14"/>
        <v>0</v>
      </c>
      <c r="R64" s="702">
        <f t="shared" si="14"/>
        <v>0</v>
      </c>
    </row>
    <row r="65" spans="1:13" ht="20.25" hidden="1" customHeight="1">
      <c r="A65" s="655"/>
      <c r="B65" s="655"/>
      <c r="C65" s="643"/>
      <c r="D65" s="643"/>
      <c r="E65" s="643"/>
      <c r="F65" s="643"/>
      <c r="G65" s="643"/>
      <c r="I65" s="643">
        <f>'[3]Bao cao'!Y18+'[3]Bao cao'!Y77</f>
        <v>-57481118</v>
      </c>
      <c r="J65" s="643">
        <f>I64-I65</f>
        <v>115045936</v>
      </c>
      <c r="K65" s="643"/>
      <c r="L65" s="643"/>
    </row>
    <row r="66" spans="1:13" ht="20.25" hidden="1" customHeight="1">
      <c r="A66" s="655"/>
      <c r="B66" s="655"/>
      <c r="C66" s="643"/>
      <c r="D66" s="643">
        <f>D65-D64</f>
        <v>-723129</v>
      </c>
      <c r="E66" s="643">
        <f t="shared" ref="E66:L66" si="15">E65-E64</f>
        <v>-9014154561</v>
      </c>
      <c r="F66" s="643">
        <f t="shared" si="15"/>
        <v>-8954804561</v>
      </c>
      <c r="G66" s="643">
        <f t="shared" si="15"/>
        <v>-17533</v>
      </c>
      <c r="H66" s="644">
        <f t="shared" si="15"/>
        <v>-278469</v>
      </c>
      <c r="I66" s="643">
        <f t="shared" si="15"/>
        <v>-115045936</v>
      </c>
      <c r="J66" s="643">
        <f t="shared" si="15"/>
        <v>-1735194801</v>
      </c>
      <c r="K66" s="643">
        <f t="shared" si="15"/>
        <v>-8956589743</v>
      </c>
      <c r="L66" s="643">
        <f t="shared" si="15"/>
        <v>-7104927026</v>
      </c>
    </row>
    <row r="67" spans="1:13" ht="20.25" hidden="1" customHeight="1">
      <c r="A67" s="1143" t="s">
        <v>940</v>
      </c>
      <c r="B67" s="1143"/>
      <c r="C67" s="1143"/>
      <c r="D67" s="1143"/>
      <c r="E67" s="1143"/>
      <c r="F67" s="1143"/>
      <c r="G67" s="1143"/>
      <c r="H67" s="1143"/>
      <c r="I67" s="1143"/>
      <c r="J67" s="1143"/>
      <c r="K67" s="1143"/>
      <c r="L67" s="1143"/>
      <c r="M67" s="646">
        <f>M64-E64</f>
        <v>-9014154561</v>
      </c>
    </row>
    <row r="68" spans="1:13" ht="20.25" hidden="1" customHeight="1">
      <c r="I68" s="644">
        <f>'[4]Tong hop'!F25</f>
        <v>-57481118</v>
      </c>
    </row>
    <row r="69" spans="1:13" ht="20.25" hidden="1" customHeight="1">
      <c r="I69" s="644">
        <f>I64+I68</f>
        <v>83700</v>
      </c>
    </row>
    <row r="70" spans="1:13" ht="20.25" hidden="1" customHeight="1"/>
  </sheetData>
  <mergeCells count="14">
    <mergeCell ref="A67:L67"/>
    <mergeCell ref="A6:A8"/>
    <mergeCell ref="C6:D6"/>
    <mergeCell ref="E6:F6"/>
    <mergeCell ref="G6:J6"/>
    <mergeCell ref="K6:L6"/>
    <mergeCell ref="C7:C8"/>
    <mergeCell ref="D7:D8"/>
    <mergeCell ref="E7:E8"/>
    <mergeCell ref="F7:F8"/>
    <mergeCell ref="G7:H7"/>
    <mergeCell ref="I7:J7"/>
    <mergeCell ref="K7:K8"/>
    <mergeCell ref="L7:L8"/>
  </mergeCells>
  <pageMargins left="0.39" right="0.4" top="0.45" bottom="0.75" header="0.3" footer="0.3"/>
  <pageSetup scale="84" orientation="landscape" r:id="rId1"/>
  <legacyDrawing r:id="rId2"/>
</worksheet>
</file>

<file path=xl/worksheets/sheet7.xml><?xml version="1.0" encoding="utf-8"?>
<worksheet xmlns="http://schemas.openxmlformats.org/spreadsheetml/2006/main" xmlns:r="http://schemas.openxmlformats.org/officeDocument/2006/relationships">
  <dimension ref="A1:N20"/>
  <sheetViews>
    <sheetView workbookViewId="0">
      <selection activeCell="H9" sqref="H9"/>
    </sheetView>
  </sheetViews>
  <sheetFormatPr defaultRowHeight="12.75"/>
  <cols>
    <col min="1" max="1" width="20.7109375" style="592" customWidth="1"/>
    <col min="2" max="2" width="13.85546875" style="590" bestFit="1" customWidth="1"/>
    <col min="3" max="3" width="11.85546875" style="590" customWidth="1"/>
    <col min="4" max="4" width="7.5703125" style="590" customWidth="1"/>
    <col min="5" max="5" width="12" style="590" customWidth="1"/>
    <col min="6" max="7" width="16.42578125" style="590" bestFit="1" customWidth="1"/>
    <col min="8" max="8" width="17.7109375" style="590" bestFit="1" customWidth="1"/>
    <col min="9" max="9" width="12.5703125" style="591" bestFit="1" customWidth="1"/>
    <col min="10" max="10" width="12.140625" style="591" customWidth="1"/>
    <col min="11" max="11" width="15.140625" style="591" customWidth="1"/>
    <col min="12" max="12" width="14.7109375" style="589" bestFit="1" customWidth="1"/>
    <col min="13" max="13" width="14.5703125" style="589" customWidth="1"/>
    <col min="14" max="14" width="14.5703125" style="589" bestFit="1" customWidth="1"/>
    <col min="15" max="16384" width="9.140625" style="589"/>
  </cols>
  <sheetData>
    <row r="1" spans="1:14" s="587" customFormat="1" ht="17.25" customHeight="1">
      <c r="A1" s="1160" t="str">
        <f>'[4]Danh muc'!B3</f>
        <v>CÔNG TY CP CHỨNG KHOÁN TRÍ VIỆT</v>
      </c>
      <c r="B1" s="1161"/>
      <c r="C1" s="1161"/>
      <c r="D1" s="1161"/>
      <c r="E1" s="586"/>
      <c r="F1" s="586"/>
      <c r="G1" s="586"/>
      <c r="H1" s="586"/>
      <c r="I1" s="586"/>
      <c r="J1" s="586"/>
      <c r="K1" s="586" t="s">
        <v>0</v>
      </c>
    </row>
    <row r="2" spans="1:14" ht="14.25" customHeight="1">
      <c r="A2" s="1162" t="str">
        <f>'[4]Danh muc'!B4</f>
        <v>Tầng 2, 142 Đội Cấn -  Ba Đình - Hà Nội</v>
      </c>
      <c r="B2" s="1162"/>
      <c r="C2" s="1162"/>
      <c r="D2" s="1162"/>
      <c r="E2" s="639"/>
      <c r="F2" s="639"/>
      <c r="G2" s="639"/>
      <c r="H2" s="639"/>
      <c r="I2" s="639"/>
      <c r="J2" s="639"/>
      <c r="K2" s="639" t="s">
        <v>941</v>
      </c>
    </row>
    <row r="3" spans="1:14" ht="14.25" customHeight="1">
      <c r="A3" s="1165" t="str">
        <f>'PL dau tu TC'!A3</f>
        <v>Tel: 84-4 6273 2059      Fax: 84-4 62732058</v>
      </c>
      <c r="B3" s="1165"/>
      <c r="C3" s="1165"/>
      <c r="D3" s="632"/>
      <c r="E3" s="588"/>
      <c r="F3" s="588"/>
      <c r="G3" s="588"/>
      <c r="H3" s="588"/>
      <c r="I3" s="588"/>
      <c r="J3" s="588"/>
      <c r="K3" s="588"/>
    </row>
    <row r="4" spans="1:14" ht="25.5" customHeight="1">
      <c r="A4" s="1161" t="s">
        <v>942</v>
      </c>
      <c r="B4" s="1161"/>
      <c r="C4" s="1161"/>
      <c r="D4" s="1161"/>
      <c r="E4" s="1161"/>
    </row>
    <row r="5" spans="1:14">
      <c r="J5" s="1163" t="s">
        <v>352</v>
      </c>
      <c r="K5" s="1163"/>
    </row>
    <row r="6" spans="1:14" s="617" customFormat="1" ht="26.25" customHeight="1">
      <c r="A6" s="1164" t="s">
        <v>4</v>
      </c>
      <c r="B6" s="1164" t="s">
        <v>411</v>
      </c>
      <c r="C6" s="1164"/>
      <c r="D6" s="1164"/>
      <c r="E6" s="1164"/>
      <c r="F6" s="1164" t="s">
        <v>384</v>
      </c>
      <c r="G6" s="1164"/>
      <c r="H6" s="1164" t="s">
        <v>7</v>
      </c>
      <c r="I6" s="1164"/>
      <c r="J6" s="1164"/>
      <c r="K6" s="1164"/>
    </row>
    <row r="7" spans="1:14" s="617" customFormat="1" ht="48.75" customHeight="1">
      <c r="A7" s="1164"/>
      <c r="B7" s="618" t="s">
        <v>385</v>
      </c>
      <c r="C7" s="618" t="s">
        <v>386</v>
      </c>
      <c r="D7" s="618" t="s">
        <v>387</v>
      </c>
      <c r="E7" s="618" t="s">
        <v>943</v>
      </c>
      <c r="F7" s="618" t="s">
        <v>379</v>
      </c>
      <c r="G7" s="618" t="s">
        <v>380</v>
      </c>
      <c r="H7" s="618" t="s">
        <v>385</v>
      </c>
      <c r="I7" s="619" t="s">
        <v>386</v>
      </c>
      <c r="J7" s="619" t="s">
        <v>387</v>
      </c>
      <c r="K7" s="619" t="s">
        <v>944</v>
      </c>
    </row>
    <row r="8" spans="1:14" ht="20.25" hidden="1" customHeight="1">
      <c r="A8" s="593" t="s">
        <v>388</v>
      </c>
      <c r="B8" s="594">
        <v>1</v>
      </c>
      <c r="C8" s="594">
        <v>2</v>
      </c>
      <c r="D8" s="594">
        <v>3</v>
      </c>
      <c r="E8" s="594"/>
      <c r="F8" s="594">
        <v>4</v>
      </c>
      <c r="G8" s="594">
        <v>5</v>
      </c>
      <c r="H8" s="594">
        <v>6</v>
      </c>
      <c r="I8" s="595">
        <v>7</v>
      </c>
      <c r="J8" s="595">
        <v>8</v>
      </c>
      <c r="K8" s="595">
        <v>9</v>
      </c>
    </row>
    <row r="9" spans="1:14" ht="20.25" customHeight="1">
      <c r="A9" s="596" t="s">
        <v>27</v>
      </c>
      <c r="B9" s="597">
        <v>803000000</v>
      </c>
      <c r="C9" s="597"/>
      <c r="D9" s="597"/>
      <c r="E9" s="597"/>
      <c r="F9" s="597">
        <f>5327503333-90543870</f>
        <v>5236959463</v>
      </c>
      <c r="G9" s="597">
        <f>5625503333</f>
        <v>5625503333</v>
      </c>
      <c r="H9" s="597">
        <f>B9+F9-G9+60000000</f>
        <v>474456130</v>
      </c>
      <c r="I9" s="597"/>
      <c r="J9" s="597"/>
      <c r="K9" s="597">
        <f>J9</f>
        <v>0</v>
      </c>
      <c r="L9" s="598"/>
      <c r="M9" s="599"/>
      <c r="N9" s="599"/>
    </row>
    <row r="10" spans="1:14" ht="36" customHeight="1">
      <c r="A10" s="596" t="s">
        <v>945</v>
      </c>
      <c r="B10" s="597">
        <v>11455683075</v>
      </c>
      <c r="C10" s="597">
        <f t="shared" ref="C10:K10" si="0">SUBTOTAL(9,C11:C12)</f>
        <v>0</v>
      </c>
      <c r="D10" s="597">
        <f t="shared" si="0"/>
        <v>0</v>
      </c>
      <c r="E10" s="597">
        <f t="shared" si="0"/>
        <v>0</v>
      </c>
      <c r="F10" s="597">
        <f>+F11</f>
        <v>457082571768</v>
      </c>
      <c r="G10" s="597">
        <f>+G11</f>
        <v>458347458842</v>
      </c>
      <c r="H10" s="597">
        <f t="shared" si="0"/>
        <v>10190796001</v>
      </c>
      <c r="I10" s="597">
        <f t="shared" si="0"/>
        <v>0</v>
      </c>
      <c r="J10" s="597">
        <f t="shared" si="0"/>
        <v>0</v>
      </c>
      <c r="K10" s="597">
        <f t="shared" si="0"/>
        <v>0</v>
      </c>
      <c r="L10" s="598"/>
      <c r="M10" s="599"/>
      <c r="N10" s="599"/>
    </row>
    <row r="11" spans="1:14" s="604" customFormat="1" ht="50.25" customHeight="1">
      <c r="A11" s="600" t="s">
        <v>946</v>
      </c>
      <c r="B11" s="601">
        <v>11455683075</v>
      </c>
      <c r="C11" s="602"/>
      <c r="D11" s="602"/>
      <c r="E11" s="602"/>
      <c r="F11" s="601">
        <v>457082571768</v>
      </c>
      <c r="G11" s="601">
        <v>458347458842</v>
      </c>
      <c r="H11" s="602">
        <f>B11+F11-G11</f>
        <v>10190796001</v>
      </c>
      <c r="I11" s="602"/>
      <c r="J11" s="602"/>
      <c r="K11" s="602"/>
      <c r="L11" s="603"/>
    </row>
    <row r="12" spans="1:14" s="604" customFormat="1" ht="38.25" hidden="1" customHeight="1">
      <c r="A12" s="600" t="s">
        <v>947</v>
      </c>
      <c r="B12" s="605"/>
      <c r="C12" s="602"/>
      <c r="D12" s="602"/>
      <c r="E12" s="602"/>
      <c r="F12" s="605"/>
      <c r="G12" s="605"/>
      <c r="H12" s="602"/>
      <c r="I12" s="602"/>
      <c r="J12" s="602">
        <f>B12+F12-G12</f>
        <v>0</v>
      </c>
      <c r="K12" s="602"/>
      <c r="L12" s="603"/>
    </row>
    <row r="13" spans="1:14" ht="27" customHeight="1">
      <c r="A13" s="596" t="s">
        <v>389</v>
      </c>
      <c r="B13" s="606">
        <v>260375677</v>
      </c>
      <c r="C13" s="597"/>
      <c r="D13" s="597"/>
      <c r="E13" s="597"/>
      <c r="F13" s="597">
        <f>1815534031-739971399</f>
        <v>1075562632</v>
      </c>
      <c r="G13" s="597">
        <v>1921096980</v>
      </c>
      <c r="H13" s="597">
        <f>+B13+G13-F13</f>
        <v>1105910025</v>
      </c>
      <c r="I13" s="597"/>
      <c r="J13" s="597"/>
      <c r="K13" s="597"/>
      <c r="M13" s="607"/>
    </row>
    <row r="14" spans="1:14" ht="20.25" customHeight="1">
      <c r="A14" s="608" t="s">
        <v>948</v>
      </c>
      <c r="B14" s="609">
        <v>40890665513</v>
      </c>
      <c r="C14" s="610">
        <v>312176750</v>
      </c>
      <c r="D14" s="611"/>
      <c r="E14" s="611">
        <f>C14</f>
        <v>312176750</v>
      </c>
      <c r="F14" s="612">
        <f>127992398633+136612680</f>
        <v>128129011313</v>
      </c>
      <c r="G14" s="612">
        <v>155858815675</v>
      </c>
      <c r="H14" s="611">
        <f>B14+F14-G14</f>
        <v>13160861151</v>
      </c>
      <c r="I14" s="610">
        <v>312176750</v>
      </c>
      <c r="J14" s="613"/>
      <c r="K14" s="611">
        <f>I14</f>
        <v>312176750</v>
      </c>
      <c r="L14" s="614"/>
      <c r="M14" s="599"/>
    </row>
    <row r="15" spans="1:14" ht="20.25" customHeight="1">
      <c r="A15" s="615" t="s">
        <v>346</v>
      </c>
      <c r="B15" s="616">
        <v>53409724265</v>
      </c>
      <c r="C15" s="616">
        <f t="shared" ref="C15:K15" si="1">SUBTOTAL(9,C9:C14)</f>
        <v>312176750</v>
      </c>
      <c r="D15" s="616">
        <f>SUBTOTAL(9,D9:D14)</f>
        <v>0</v>
      </c>
      <c r="E15" s="616">
        <f t="shared" si="1"/>
        <v>312176750</v>
      </c>
      <c r="F15" s="616">
        <f>SUBTOTAL(9,F9:F14)</f>
        <v>1048606676944</v>
      </c>
      <c r="G15" s="616">
        <f t="shared" si="1"/>
        <v>1080100333672</v>
      </c>
      <c r="H15" s="616">
        <f>SUBTOTAL(9,H9:H14)</f>
        <v>24932023307</v>
      </c>
      <c r="I15" s="616">
        <f t="shared" si="1"/>
        <v>312176750</v>
      </c>
      <c r="J15" s="616">
        <f t="shared" si="1"/>
        <v>0</v>
      </c>
      <c r="K15" s="616">
        <f t="shared" si="1"/>
        <v>312176750</v>
      </c>
      <c r="L15" s="614"/>
      <c r="M15" s="614"/>
    </row>
    <row r="17" spans="2:8">
      <c r="H17" s="637"/>
    </row>
    <row r="18" spans="2:8">
      <c r="H18" s="637"/>
    </row>
    <row r="19" spans="2:8">
      <c r="B19" s="591"/>
      <c r="H19" s="637"/>
    </row>
    <row r="20" spans="2:8">
      <c r="H20" s="638"/>
    </row>
  </sheetData>
  <mergeCells count="9">
    <mergeCell ref="A1:D1"/>
    <mergeCell ref="A2:D2"/>
    <mergeCell ref="A4:E4"/>
    <mergeCell ref="J5:K5"/>
    <mergeCell ref="A6:A7"/>
    <mergeCell ref="B6:E6"/>
    <mergeCell ref="F6:G6"/>
    <mergeCell ref="H6:K6"/>
    <mergeCell ref="A3:C3"/>
  </mergeCells>
  <conditionalFormatting sqref="B8:C11 A4:A6 G4:G11 D4:F12 A8:A13 B13:G13 H4:I10 J6:J10 A14:G16 K6:M16 H11:J16">
    <cfRule type="expression" dxfId="2" priority="3" stopIfTrue="1">
      <formula>OR(VALUE($N4)&lt;&gt;0,VALUE($O4)&lt;&gt;0)</formula>
    </cfRule>
  </conditionalFormatting>
  <conditionalFormatting sqref="G12">
    <cfRule type="expression" dxfId="1" priority="2" stopIfTrue="1">
      <formula>OR(VALUE($N12)&lt;&gt;0,VALUE($O12)&lt;&gt;0)</formula>
    </cfRule>
  </conditionalFormatting>
  <conditionalFormatting sqref="J5">
    <cfRule type="expression" dxfId="0" priority="1" stopIfTrue="1">
      <formula>OR(VALUE($N4)&lt;&gt;0,VALUE($O4)&lt;&gt;0)</formula>
    </cfRule>
  </conditionalFormatting>
  <pageMargins left="0.28000000000000003" right="0.2" top="0.51" bottom="0.75" header="0.3" footer="0.3"/>
  <pageSetup scale="85" orientation="landscape" r:id="rId1"/>
</worksheet>
</file>

<file path=xl/worksheets/sheet8.xml><?xml version="1.0" encoding="utf-8"?>
<worksheet xmlns="http://schemas.openxmlformats.org/spreadsheetml/2006/main" xmlns:r="http://schemas.openxmlformats.org/officeDocument/2006/relationships">
  <dimension ref="A1:AJ21"/>
  <sheetViews>
    <sheetView workbookViewId="0">
      <selection activeCell="F2" sqref="F2:J2"/>
    </sheetView>
  </sheetViews>
  <sheetFormatPr defaultRowHeight="15"/>
  <cols>
    <col min="1" max="1" width="27.85546875" style="30" customWidth="1"/>
    <col min="2" max="2" width="8.85546875" style="30" hidden="1" customWidth="1"/>
    <col min="3" max="3" width="15.85546875" style="32" customWidth="1"/>
    <col min="4" max="4" width="15.5703125" style="32" customWidth="1"/>
    <col min="5" max="5" width="18.28515625" style="32" bestFit="1" customWidth="1"/>
    <col min="6" max="6" width="12.7109375" style="32" bestFit="1" customWidth="1"/>
    <col min="7" max="7" width="14.140625" style="32" customWidth="1"/>
    <col min="8" max="8" width="12.28515625" style="32" customWidth="1"/>
    <col min="9" max="9" width="15.5703125" style="32" customWidth="1"/>
    <col min="10" max="10" width="17.42578125" style="32" customWidth="1"/>
    <col min="11" max="11" width="9.140625" style="30"/>
    <col min="12" max="12" width="14.5703125" style="30" bestFit="1" customWidth="1"/>
    <col min="13" max="13" width="17.28515625" style="30" customWidth="1"/>
    <col min="14" max="16384" width="9.140625" style="30"/>
  </cols>
  <sheetData>
    <row r="1" spans="1:36" ht="18.75" customHeight="1">
      <c r="A1" s="42" t="s">
        <v>962</v>
      </c>
      <c r="B1" s="44"/>
      <c r="C1" s="45"/>
      <c r="D1" s="45"/>
      <c r="E1" s="45"/>
      <c r="F1" s="46"/>
      <c r="G1" s="46"/>
      <c r="H1" s="1170" t="s">
        <v>0</v>
      </c>
      <c r="I1" s="1170"/>
      <c r="J1" s="1170"/>
      <c r="K1" s="36"/>
      <c r="L1" s="36"/>
      <c r="M1" s="36"/>
      <c r="N1" s="36"/>
      <c r="O1" s="36"/>
      <c r="P1" s="36"/>
      <c r="Q1" s="36"/>
      <c r="R1" s="36"/>
      <c r="S1" s="36"/>
      <c r="T1" s="36"/>
      <c r="U1" s="36"/>
      <c r="V1" s="37"/>
      <c r="W1" s="37"/>
      <c r="X1" s="37"/>
      <c r="Y1" s="37"/>
      <c r="Z1" s="37"/>
      <c r="AA1" s="37"/>
      <c r="AB1" s="37"/>
      <c r="AC1" s="1166"/>
      <c r="AD1" s="1166"/>
      <c r="AE1" s="1166"/>
      <c r="AF1" s="1166"/>
      <c r="AG1" s="1166"/>
      <c r="AH1" s="1166"/>
      <c r="AI1" s="1166"/>
      <c r="AJ1" s="1166"/>
    </row>
    <row r="2" spans="1:36" ht="18.75" customHeight="1">
      <c r="A2" s="640" t="s">
        <v>375</v>
      </c>
      <c r="B2" s="51"/>
      <c r="C2" s="52"/>
      <c r="D2" s="53"/>
      <c r="E2" s="53"/>
      <c r="F2" s="1171" t="s">
        <v>398</v>
      </c>
      <c r="G2" s="1171"/>
      <c r="H2" s="1171"/>
      <c r="I2" s="1171"/>
      <c r="J2" s="1171"/>
      <c r="K2" s="38"/>
      <c r="L2" s="38"/>
      <c r="M2" s="38"/>
      <c r="N2" s="38"/>
      <c r="O2" s="38"/>
      <c r="P2" s="38"/>
      <c r="Q2" s="38"/>
      <c r="R2" s="38"/>
      <c r="S2" s="38"/>
      <c r="T2" s="38"/>
      <c r="U2" s="38"/>
      <c r="V2" s="38"/>
      <c r="W2" s="38"/>
      <c r="X2" s="38"/>
      <c r="Y2" s="38"/>
      <c r="Z2" s="38"/>
      <c r="AA2" s="38"/>
      <c r="AB2" s="38"/>
      <c r="AC2" s="38"/>
      <c r="AD2" s="38"/>
      <c r="AE2" s="39"/>
      <c r="AF2" s="38"/>
      <c r="AG2" s="38"/>
      <c r="AH2" s="38"/>
      <c r="AI2" s="38"/>
      <c r="AJ2" s="40"/>
    </row>
    <row r="3" spans="1:36" s="34" customFormat="1" ht="18.75" customHeight="1">
      <c r="A3" s="43" t="str">
        <f>'PL phai thu'!A3:C3</f>
        <v>Tel: 84-4 6273 2059      Fax: 84-4 62732058</v>
      </c>
      <c r="B3" s="47"/>
      <c r="C3" s="48"/>
      <c r="D3" s="49"/>
      <c r="E3" s="49"/>
      <c r="F3" s="633"/>
      <c r="G3" s="633"/>
      <c r="H3" s="633"/>
      <c r="I3" s="633"/>
      <c r="J3" s="633"/>
      <c r="K3" s="38"/>
      <c r="L3" s="38"/>
      <c r="M3" s="38"/>
      <c r="N3" s="38"/>
      <c r="O3" s="38"/>
      <c r="P3" s="38"/>
      <c r="Q3" s="38"/>
      <c r="R3" s="38"/>
      <c r="S3" s="38"/>
      <c r="T3" s="38"/>
      <c r="U3" s="38"/>
      <c r="V3" s="38"/>
      <c r="W3" s="38"/>
      <c r="X3" s="38"/>
      <c r="Y3" s="38"/>
      <c r="Z3" s="38"/>
      <c r="AA3" s="38"/>
      <c r="AB3" s="38"/>
      <c r="AC3" s="38"/>
      <c r="AD3" s="38"/>
      <c r="AE3" s="39"/>
      <c r="AF3" s="38"/>
      <c r="AG3" s="38"/>
      <c r="AH3" s="38"/>
      <c r="AI3" s="38"/>
      <c r="AJ3" s="40"/>
    </row>
    <row r="4" spans="1:36" ht="10.5" customHeight="1">
      <c r="A4" s="50"/>
      <c r="B4" s="51"/>
      <c r="C4" s="52"/>
      <c r="D4" s="53"/>
      <c r="E4" s="53"/>
      <c r="F4" s="54"/>
      <c r="G4" s="54"/>
      <c r="H4" s="54"/>
      <c r="I4" s="54"/>
      <c r="J4" s="54"/>
      <c r="K4" s="38"/>
      <c r="L4" s="38"/>
      <c r="M4" s="38"/>
      <c r="N4" s="38"/>
      <c r="O4" s="38"/>
      <c r="P4" s="38"/>
      <c r="Q4" s="38"/>
      <c r="R4" s="38"/>
      <c r="S4" s="38"/>
      <c r="T4" s="38"/>
      <c r="U4" s="38"/>
      <c r="V4" s="38"/>
      <c r="W4" s="38"/>
      <c r="X4" s="38"/>
      <c r="Y4" s="38"/>
      <c r="Z4" s="38"/>
      <c r="AA4" s="38"/>
      <c r="AB4" s="38"/>
      <c r="AC4" s="38"/>
      <c r="AD4" s="38"/>
      <c r="AE4" s="39"/>
      <c r="AF4" s="38"/>
      <c r="AG4" s="38"/>
      <c r="AH4" s="38"/>
      <c r="AI4" s="38"/>
      <c r="AJ4" s="40"/>
    </row>
    <row r="5" spans="1:36" ht="18.75" customHeight="1">
      <c r="A5" s="55" t="s">
        <v>965</v>
      </c>
      <c r="B5" s="51"/>
      <c r="C5" s="52"/>
      <c r="D5" s="53"/>
      <c r="E5" s="53"/>
      <c r="F5" s="54"/>
      <c r="G5" s="54"/>
      <c r="H5" s="54"/>
      <c r="I5" s="54"/>
      <c r="J5" s="54"/>
      <c r="K5" s="38"/>
      <c r="L5" s="38"/>
      <c r="M5" s="38"/>
      <c r="N5" s="38"/>
      <c r="O5" s="38"/>
      <c r="P5" s="38"/>
      <c r="Q5" s="38"/>
      <c r="R5" s="38"/>
      <c r="S5" s="38"/>
      <c r="T5" s="38"/>
      <c r="U5" s="38"/>
      <c r="V5" s="38"/>
      <c r="W5" s="38"/>
      <c r="X5" s="38"/>
      <c r="Y5" s="38"/>
      <c r="Z5" s="38"/>
      <c r="AA5" s="38"/>
      <c r="AB5" s="38"/>
      <c r="AC5" s="38"/>
      <c r="AD5" s="38"/>
      <c r="AE5" s="39"/>
      <c r="AF5" s="38"/>
      <c r="AG5" s="38"/>
      <c r="AH5" s="38"/>
      <c r="AI5" s="38"/>
      <c r="AJ5" s="40"/>
    </row>
    <row r="6" spans="1:36" ht="18.75" customHeight="1">
      <c r="A6" s="1172" t="s">
        <v>966</v>
      </c>
      <c r="B6" s="1172"/>
      <c r="C6" s="1172"/>
      <c r="D6" s="1172"/>
      <c r="E6" s="1172"/>
      <c r="F6" s="1172"/>
      <c r="G6" s="1172"/>
      <c r="H6" s="1172"/>
      <c r="I6" s="1172"/>
      <c r="J6" s="1172"/>
      <c r="K6" s="35"/>
      <c r="L6" s="35"/>
      <c r="M6" s="35"/>
      <c r="N6" s="35"/>
      <c r="O6" s="35"/>
      <c r="P6" s="35"/>
      <c r="Q6" s="35"/>
      <c r="R6" s="35"/>
      <c r="S6" s="35"/>
      <c r="T6" s="35"/>
      <c r="U6" s="35"/>
      <c r="V6" s="35"/>
      <c r="W6" s="35"/>
      <c r="X6" s="35"/>
      <c r="Y6" s="35"/>
      <c r="Z6" s="35"/>
      <c r="AA6" s="35"/>
      <c r="AB6" s="35"/>
      <c r="AC6" s="35"/>
      <c r="AD6" s="35"/>
      <c r="AE6" s="35"/>
      <c r="AF6" s="35"/>
      <c r="AG6" s="35"/>
      <c r="AH6" s="35"/>
      <c r="AI6" s="35"/>
      <c r="AJ6" s="35"/>
    </row>
    <row r="7" spans="1:36">
      <c r="A7" s="56"/>
      <c r="B7" s="56"/>
      <c r="C7" s="57"/>
      <c r="D7" s="57"/>
      <c r="E7" s="57"/>
      <c r="F7" s="57"/>
      <c r="G7" s="57"/>
      <c r="H7" s="57"/>
      <c r="I7" s="1173" t="s">
        <v>352</v>
      </c>
      <c r="J7" s="1173"/>
      <c r="K7" s="35"/>
      <c r="L7" s="35"/>
      <c r="M7" s="35"/>
      <c r="N7" s="35"/>
      <c r="O7" s="35"/>
      <c r="P7" s="35"/>
      <c r="Q7" s="35"/>
      <c r="R7" s="35"/>
      <c r="S7" s="35"/>
      <c r="T7" s="35"/>
      <c r="U7" s="35"/>
      <c r="V7" s="35"/>
      <c r="W7" s="35"/>
      <c r="X7" s="35"/>
      <c r="Y7" s="35"/>
      <c r="Z7" s="35"/>
      <c r="AA7" s="35"/>
      <c r="AB7" s="35"/>
      <c r="AC7" s="35"/>
      <c r="AD7" s="35"/>
      <c r="AE7" s="35"/>
      <c r="AF7" s="35"/>
      <c r="AG7" s="35"/>
      <c r="AH7" s="35"/>
      <c r="AI7" s="35"/>
      <c r="AJ7" s="35"/>
    </row>
    <row r="8" spans="1:36" ht="15" customHeight="1">
      <c r="A8" s="1174" t="s">
        <v>4</v>
      </c>
      <c r="B8" s="1175" t="s">
        <v>6</v>
      </c>
      <c r="C8" s="1169" t="s">
        <v>365</v>
      </c>
      <c r="D8" s="1169"/>
      <c r="E8" s="1169" t="s">
        <v>391</v>
      </c>
      <c r="F8" s="1169"/>
      <c r="G8" s="1169"/>
      <c r="H8" s="1169"/>
      <c r="I8" s="1169" t="s">
        <v>366</v>
      </c>
      <c r="J8" s="1169"/>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1:36" ht="29.25" customHeight="1">
      <c r="A9" s="1174"/>
      <c r="B9" s="1176"/>
      <c r="C9" s="1169" t="s">
        <v>392</v>
      </c>
      <c r="D9" s="1169" t="s">
        <v>393</v>
      </c>
      <c r="E9" s="1167" t="s">
        <v>952</v>
      </c>
      <c r="F9" s="1168"/>
      <c r="G9" s="1167" t="s">
        <v>949</v>
      </c>
      <c r="H9" s="1168"/>
      <c r="I9" s="1169" t="s">
        <v>950</v>
      </c>
      <c r="J9" s="1169" t="s">
        <v>951</v>
      </c>
      <c r="K9" s="35"/>
      <c r="L9" s="35"/>
      <c r="M9" s="35"/>
      <c r="N9" s="35"/>
      <c r="O9" s="35"/>
      <c r="P9" s="35"/>
      <c r="Q9" s="35"/>
      <c r="R9" s="35"/>
      <c r="S9" s="35"/>
      <c r="T9" s="35"/>
      <c r="U9" s="35"/>
      <c r="V9" s="35"/>
      <c r="W9" s="35"/>
      <c r="X9" s="35"/>
      <c r="Y9" s="35"/>
      <c r="Z9" s="35"/>
      <c r="AA9" s="35"/>
      <c r="AB9" s="35"/>
      <c r="AC9" s="35"/>
      <c r="AD9" s="35"/>
      <c r="AE9" s="35"/>
      <c r="AF9" s="35"/>
      <c r="AG9" s="35"/>
      <c r="AH9" s="35"/>
      <c r="AI9" s="35"/>
      <c r="AJ9" s="35"/>
    </row>
    <row r="10" spans="1:36" s="31" customFormat="1">
      <c r="A10" s="1174"/>
      <c r="B10" s="1177"/>
      <c r="C10" s="1169"/>
      <c r="D10" s="1169"/>
      <c r="E10" s="58" t="s">
        <v>379</v>
      </c>
      <c r="F10" s="58" t="s">
        <v>380</v>
      </c>
      <c r="G10" s="58" t="s">
        <v>379</v>
      </c>
      <c r="H10" s="58" t="s">
        <v>380</v>
      </c>
      <c r="I10" s="1169"/>
      <c r="J10" s="1169"/>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row>
    <row r="11" spans="1:36" ht="21" customHeight="1">
      <c r="A11" s="69" t="s">
        <v>186</v>
      </c>
      <c r="B11" s="59"/>
      <c r="C11" s="64">
        <v>96000000000</v>
      </c>
      <c r="D11" s="64">
        <v>96000000000</v>
      </c>
      <c r="E11" s="64"/>
      <c r="F11" s="64"/>
      <c r="G11" s="64"/>
      <c r="H11" s="64"/>
      <c r="I11" s="64">
        <v>96000000000</v>
      </c>
      <c r="J11" s="64">
        <v>96000000000</v>
      </c>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1:36" ht="20.100000000000001" customHeight="1">
      <c r="A12" s="70" t="s">
        <v>188</v>
      </c>
      <c r="B12" s="60"/>
      <c r="C12" s="65"/>
      <c r="D12" s="65"/>
      <c r="E12" s="65"/>
      <c r="F12" s="65"/>
      <c r="G12" s="65"/>
      <c r="H12" s="65"/>
      <c r="I12" s="65"/>
      <c r="J12" s="6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1:36" ht="20.100000000000001" customHeight="1">
      <c r="A13" s="70" t="s">
        <v>190</v>
      </c>
      <c r="B13" s="60"/>
      <c r="C13" s="65"/>
      <c r="D13" s="65"/>
      <c r="E13" s="65"/>
      <c r="F13" s="65"/>
      <c r="G13" s="65"/>
      <c r="H13" s="65"/>
      <c r="I13" s="65"/>
      <c r="J13" s="6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1:36" ht="20.100000000000001" customHeight="1">
      <c r="A14" s="70" t="s">
        <v>192</v>
      </c>
      <c r="B14" s="60"/>
      <c r="C14" s="65"/>
      <c r="D14" s="65"/>
      <c r="E14" s="65"/>
      <c r="F14" s="65"/>
      <c r="G14" s="65"/>
      <c r="H14" s="65"/>
      <c r="I14" s="65"/>
      <c r="J14" s="6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1:36" ht="18.75" customHeight="1">
      <c r="A15" s="70" t="s">
        <v>194</v>
      </c>
      <c r="B15" s="60"/>
      <c r="C15" s="65"/>
      <c r="D15" s="65"/>
      <c r="E15" s="65"/>
      <c r="F15" s="65"/>
      <c r="G15" s="65"/>
      <c r="H15" s="65"/>
      <c r="I15" s="65"/>
      <c r="J15" s="6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1:36" ht="19.5" customHeight="1">
      <c r="A16" s="70" t="s">
        <v>196</v>
      </c>
      <c r="B16" s="60"/>
      <c r="C16" s="65"/>
      <c r="D16" s="65"/>
      <c r="E16" s="65"/>
      <c r="F16" s="65"/>
      <c r="G16" s="65"/>
      <c r="H16" s="65"/>
      <c r="I16" s="65"/>
      <c r="J16" s="6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1:36" ht="20.100000000000001" customHeight="1">
      <c r="A17" s="70" t="s">
        <v>198</v>
      </c>
      <c r="B17" s="60"/>
      <c r="C17" s="65"/>
      <c r="D17" s="65"/>
      <c r="E17" s="65"/>
      <c r="F17" s="65"/>
      <c r="G17" s="65"/>
      <c r="H17" s="65"/>
      <c r="I17" s="65"/>
      <c r="J17" s="6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1:36" ht="21.75" customHeight="1">
      <c r="A18" s="70" t="s">
        <v>200</v>
      </c>
      <c r="B18" s="60"/>
      <c r="C18" s="65"/>
      <c r="D18" s="65"/>
      <c r="E18" s="65"/>
      <c r="F18" s="65"/>
      <c r="G18" s="65"/>
      <c r="H18" s="65"/>
      <c r="I18" s="65"/>
      <c r="J18" s="65"/>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row>
    <row r="19" spans="1:36" ht="20.25" customHeight="1">
      <c r="A19" s="70" t="s">
        <v>202</v>
      </c>
      <c r="B19" s="60"/>
      <c r="C19" s="65"/>
      <c r="D19" s="65"/>
      <c r="E19" s="65"/>
      <c r="F19" s="65"/>
      <c r="G19" s="65"/>
      <c r="H19" s="65"/>
      <c r="I19" s="65"/>
      <c r="J19" s="65"/>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row>
    <row r="20" spans="1:36" ht="20.100000000000001" customHeight="1">
      <c r="A20" s="71" t="s">
        <v>394</v>
      </c>
      <c r="B20" s="61" t="s">
        <v>395</v>
      </c>
      <c r="C20" s="66">
        <v>-15690356194</v>
      </c>
      <c r="D20" s="66">
        <v>-11565634122</v>
      </c>
      <c r="E20" s="67">
        <v>2220069760</v>
      </c>
      <c r="F20" s="66">
        <v>128300405</v>
      </c>
      <c r="G20" s="67">
        <f>'CK - BÁO CÁO KẾT QUẢ KINH DOANH'!D32</f>
        <v>2621410779</v>
      </c>
      <c r="H20" s="72"/>
      <c r="I20" s="66">
        <v>-13598586839</v>
      </c>
      <c r="J20" s="66">
        <f>+D20+G20</f>
        <v>-8944223343</v>
      </c>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row>
    <row r="21" spans="1:36" ht="20.100000000000001" customHeight="1">
      <c r="A21" s="62" t="s">
        <v>346</v>
      </c>
      <c r="B21" s="63"/>
      <c r="C21" s="68">
        <f>SUM(C11:C20)</f>
        <v>80309643806</v>
      </c>
      <c r="D21" s="68">
        <f t="shared" ref="D21:J21" si="0">SUM(D11:D20)</f>
        <v>84434365878</v>
      </c>
      <c r="E21" s="68">
        <f t="shared" si="0"/>
        <v>2220069760</v>
      </c>
      <c r="F21" s="68">
        <f t="shared" si="0"/>
        <v>128300405</v>
      </c>
      <c r="G21" s="68">
        <f t="shared" si="0"/>
        <v>2621410779</v>
      </c>
      <c r="H21" s="68">
        <f t="shared" si="0"/>
        <v>0</v>
      </c>
      <c r="I21" s="68">
        <f t="shared" si="0"/>
        <v>82401413161</v>
      </c>
      <c r="J21" s="68">
        <f t="shared" si="0"/>
        <v>87055776657</v>
      </c>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row>
  </sheetData>
  <mergeCells count="16">
    <mergeCell ref="AC1:AJ1"/>
    <mergeCell ref="G9:H9"/>
    <mergeCell ref="C8:D8"/>
    <mergeCell ref="J9:J10"/>
    <mergeCell ref="H1:J1"/>
    <mergeCell ref="F2:J2"/>
    <mergeCell ref="A6:J6"/>
    <mergeCell ref="I7:J7"/>
    <mergeCell ref="A8:A10"/>
    <mergeCell ref="B8:B10"/>
    <mergeCell ref="E8:H8"/>
    <mergeCell ref="I8:J8"/>
    <mergeCell ref="C9:C10"/>
    <mergeCell ref="D9:D10"/>
    <mergeCell ref="E9:F9"/>
    <mergeCell ref="I9:I10"/>
  </mergeCells>
  <pageMargins left="0.7" right="0.64" top="0.75" bottom="0.75" header="0.3" footer="0.3"/>
  <pageSetup scale="80" orientation="landscape" r:id="rId1"/>
  <colBreaks count="1" manualBreakCount="1">
    <brk id="10" max="1048575" man="1"/>
  </colBreak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iQ01TEwfLYhKK+xGVF7+MTBGBdA=</DigestValue>
    </Reference>
    <Reference URI="#idOfficeObject" Type="http://www.w3.org/2000/09/xmldsig#Object">
      <DigestMethod Algorithm="http://www.w3.org/2000/09/xmldsig#sha1"/>
      <DigestValue>J98+JPGa3W5jrFyzroQ1kzqhQek=</DigestValue>
    </Reference>
  </SignedInfo>
  <SignatureValue>
    syUDTSktpu9BgvDpaTC+inNgO/Awv9tWj5by2tcLmbwpL/Pzc4Xk4LmvXE41WQcgZ/GGLU7L
    gNT8L9YprAt/8kwypNFFzWNO9RnAAwm0DE0WhIkXFBTJSZYXcgDs4VHAFzpuSxG0oqEhLmvb
    Bcgnkm5/uvOjYy1JzyJDgnUF9S8=
  </SignatureValue>
  <KeyInfo>
    <KeyValue>
      <RSAKeyValue>
        <Modulus>
            tm0cnA/A/6duCG1oZnff1/R3qGTuIk5TGrPnEGUjJ7kF2rvzs/9O8W/HeLEQl3dSMtxE1qOq
            CUuQPWx6E41ekYspPmGxCde+SJpfYuN3xcf2dfCWKfszrGVoK4r3ASUfHzp9HPDKBy+Jo0nt
            Tp7QJ+9pVey4WzA/mLXvpPqxu58=
          </Modulus>
        <Exponent>AQAB</Exponent>
      </RSAKeyValue>
    </KeyValue>
    <X509Data>
      <X509Certificate>
          MIIFxTCCA62gAwIBAgIQVAGKH2ojr02gXCnFKhr+RjANBgkqhkiG9w0BAQUFADBpMQswCQYD
          VQQGEwJWTjETMBEGA1UEChMKVk5QVCBHcm91cDEeMBwGA1UECxMVVk5QVC1DQSBUcnVzdCBO
          ZXR3b3JrMSUwIwYDVQQDExxWTlBUIENlcnRpZmljYXRpb24gQXV0aG9yaXR5MB4XDTEzMTEy
          OTA5MjkwMFoXDTE2MDcxNjEwMDAwMFowgY8xCzAJBgNVBAYTAlZOMRIwEAYDVQQIDAlIw6Ag
          TuG7mWkxEjAQBgNVBAcMCUJhIMSQw6xuaDE4MDYGA1UEAwwvQ8OUTkcgVFkgQ+G7lCBQSOG6
          pk4gQ0jhu6hORyBLSE/DgU4gVFLDjSBWSeG7hlQxHjAcBgoJkiaJk/IsZAEBDA5NU1Q6MDEw
          MjEyNDU1ODCBnzANBgkqhkiG9w0BAQEFAAOBjQAwgYkCgYEAtm0cnA/A/6duCG1oZnff1/R3
          qGTuIk5TGrPnEGUjJ7kF2rvzs/9O8W/HeLEQl3dSMtxE1qOqCUuQPWx6E41ekYspPmGxCde+
          SJpfYuN3xcf2dfCWKfszrGVoK4r3ASUfHzp9HPDKBy+Jo0ntTp7QJ+9pVey4WzA/mLXvpPqx
          u58CAwEAAaOCAcQwggHAMHAGCCsGAQUFBwEBBGQwYjAyBggrBgEFBQcwAoYmaHR0cDovL3B1
          Yi52bnB0LWNhLnZuL2NlcnRzL3ZucHRjYS5jZXIwLAYIKwYBBQUHMAGGIGh0dHA6Ly9vY3Nw
          LnZucHQtY2Eudm4vcmVzcG9uZGVyMB0GA1UdDgQWBBTNMl+3um3sO9uTvl0kNt0QeOJp4zAM
          BgNVHRMBAf8EAjAAMB8GA1UdIwQYMBaAFAZpwNXVAooVjUZ96XziaApVrGqvMGwGA1UdIARl
          MGMwYQYOKwYBBAGB7QMBAQMBAQIwTzAmBggrBgEFBQcCAjAaHhgATwBJAEQALQBQADEALgAw
          AC0AMwA2AG0wJQYIKwYBBQUHAgEWGWh0dHA6Ly9wdWIudm5wdC1jYS52bi9ycGEwMQYDVR0f
          BCowKDAmoCSgIoYgaHR0cDovL2NybC52bnB0LWNhLnZuL3ZucHRjYS5jcmwwDgYDVR0PAQH/
          BAQDAgTwMDQGA1UdJQQtMCsGCCsGAQUFBwMCBggrBgEFBQcDBAYKKwYBBAGCNwoDDAYJKoZI
          hvcvAQEFMBcGA1UdEQQQMA6BDHR2c2NAdHZzYy52bjANBgkqhkiG9w0BAQUFAAOCAgEAZEa9
          45Q1NZ6X5yQ5q45Sq3jnWg2ji7SoaJF3OEivLUC9DkzuwCOoheOSzmOHI1MxYqfjgsYZ+28A
          8MGFHNd/Dv09cg9PzWlMLICXEUx07FloLGyZepxRjxSEIAgIyOvvO3qHkPw5PDIGYthYZYiW
          unj4O/g/IMQ4jlJ32c8grnbvWbSWxuTHtvRJOqSc8tzdr9qu/IyEk0B+XMJgVALHaAe7qIdG
          3PhY5oEDgt+0PQzx8g9TJcDbBdUHzOwokKH3jE+cLSM3EA9TzD81B41iQ4yFiBLm9HXNfYzD
          muEGz01R0zFsulOuXiboNFfh/mj+TFyVNStaNvQAJdoWbXWl8wkFSRqQCocESyLW9OEK0Toc
          4e2vZW1mMe01BuorAMAGtExdFGm/69ygdlyJoNLwCLMciIL0E4ICo026pRgt/WiHJknlLmIK
          hRJw5PogzcCEqYG1BYXsRVsQpaoXYskvrW6PZxpSl6nv+89IhhsJjWEsR6hkS5O5HUd5w47z
          fGTkPE5FJ/waLrF3ARfGtKFkUC+pRj9aL3j7wb5KAjVg1/PkkXbbjx1RnJFcT+Bfk202C4Hp
          CQGORnmHALqniZ0+p9GjvnSGzb0sCV6Rq4rZcoVncdibIbD1qORiPJWYDZCEbhL8NA6cfOaS
          xI6KsBgf6W4DxcH1rs9VB2jm372770M=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kmVjH09IstP2jBxxHALa80IqdcA=</DigestValue>
      </Reference>
      <Reference URI="/xl/calcChain.xml?ContentType=application/vnd.openxmlformats-officedocument.spreadsheetml.calcChain+xml">
        <DigestMethod Algorithm="http://www.w3.org/2000/09/xmldsig#sha1"/>
        <DigestValue>G37L1bEW+SjofGAZIgHAqZmwYP8=</DigestValue>
      </Reference>
      <Reference URI="/xl/comments1.xml?ContentType=application/vnd.openxmlformats-officedocument.spreadsheetml.comments+xml">
        <DigestMethod Algorithm="http://www.w3.org/2000/09/xmldsig#sha1"/>
        <DigestValue>qz4WEvw/EvbOqX8AlKA+iEryhIk=</DigestValue>
      </Reference>
      <Reference URI="/xl/drawings/vmlDrawing1.vml?ContentType=application/vnd.openxmlformats-officedocument.vmlDrawing">
        <DigestMethod Algorithm="http://www.w3.org/2000/09/xmldsig#sha1"/>
        <DigestValue>wZXqA3xFOZMZuvgUApzeSbvEunY=</DigestValue>
      </Reference>
      <Reference URI="/xl/externalLinks/externalLink1.xml?ContentType=application/vnd.openxmlformats-officedocument.spreadsheetml.externalLink+xml">
        <DigestMethod Algorithm="http://www.w3.org/2000/09/xmldsig#sha1"/>
        <DigestValue>D1GsXodPMk+IEPkGpb2uSkiw5YA=</DigestValue>
      </Reference>
      <Reference URI="/xl/externalLinks/externalLink2.xml?ContentType=application/vnd.openxmlformats-officedocument.spreadsheetml.externalLink+xml">
        <DigestMethod Algorithm="http://www.w3.org/2000/09/xmldsig#sha1"/>
        <DigestValue>2CJKxttLfKAhiULCkW8xN7ddwKs=</DigestValue>
      </Reference>
      <Reference URI="/xl/externalLinks/externalLink3.xml?ContentType=application/vnd.openxmlformats-officedocument.spreadsheetml.externalLink+xml">
        <DigestMethod Algorithm="http://www.w3.org/2000/09/xmldsig#sha1"/>
        <DigestValue>GR8Gwdp78kmFbYKxfWMCoZDocl8=</DigestValue>
      </Reference>
      <Reference URI="/xl/externalLinks/externalLink4.xml?ContentType=application/vnd.openxmlformats-officedocument.spreadsheetml.externalLink+xml">
        <DigestMethod Algorithm="http://www.w3.org/2000/09/xmldsig#sha1"/>
        <DigestValue>DDcuWVb3tuQbGCNTwQIVVvy6tU8=</DigestValue>
      </Reference>
      <Reference URI="/xl/printerSettings/printerSettings1.bin?ContentType=application/vnd.openxmlformats-officedocument.spreadsheetml.printerSettings">
        <DigestMethod Algorithm="http://www.w3.org/2000/09/xmldsig#sha1"/>
        <DigestValue>hT3fOqlaqw4r/jrd9VGJlfu2gnA=</DigestValue>
      </Reference>
      <Reference URI="/xl/printerSettings/printerSettings2.bin?ContentType=application/vnd.openxmlformats-officedocument.spreadsheetml.printerSettings">
        <DigestMethod Algorithm="http://www.w3.org/2000/09/xmldsig#sha1"/>
        <DigestValue>kRv+rX15z30P8gXqOdcSkcC2a+s=</DigestValue>
      </Reference>
      <Reference URI="/xl/printerSettings/printerSettings3.bin?ContentType=application/vnd.openxmlformats-officedocument.spreadsheetml.printerSettings">
        <DigestMethod Algorithm="http://www.w3.org/2000/09/xmldsig#sha1"/>
        <DigestValue>bUZLWugPQH2Dy1sOw8/WNcUvYiw=</DigestValue>
      </Reference>
      <Reference URI="/xl/printerSettings/printerSettings4.bin?ContentType=application/vnd.openxmlformats-officedocument.spreadsheetml.printerSettings">
        <DigestMethod Algorithm="http://www.w3.org/2000/09/xmldsig#sha1"/>
        <DigestValue>kRv+rX15z30P8gXqOdcSkcC2a+s=</DigestValue>
      </Reference>
      <Reference URI="/xl/printerSettings/printerSettings5.bin?ContentType=application/vnd.openxmlformats-officedocument.spreadsheetml.printerSettings">
        <DigestMethod Algorithm="http://www.w3.org/2000/09/xmldsig#sha1"/>
        <DigestValue>JHMU9Ibam323uHNPCD+HJo0ds94=</DigestValue>
      </Reference>
      <Reference URI="/xl/printerSettings/printerSettings6.bin?ContentType=application/vnd.openxmlformats-officedocument.spreadsheetml.printerSettings">
        <DigestMethod Algorithm="http://www.w3.org/2000/09/xmldsig#sha1"/>
        <DigestValue>ia/gWUNiZnRh5ni1WvmqgN/EhsI=</DigestValue>
      </Reference>
      <Reference URI="/xl/printerSettings/printerSettings7.bin?ContentType=application/vnd.openxmlformats-officedocument.spreadsheetml.printerSettings">
        <DigestMethod Algorithm="http://www.w3.org/2000/09/xmldsig#sha1"/>
        <DigestValue>ia/gWUNiZnRh5ni1WvmqgN/EhsI=</DigestValue>
      </Reference>
      <Reference URI="/xl/printerSettings/printerSettings8.bin?ContentType=application/vnd.openxmlformats-officedocument.spreadsheetml.printerSettings">
        <DigestMethod Algorithm="http://www.w3.org/2000/09/xmldsig#sha1"/>
        <DigestValue>ia/gWUNiZnRh5ni1WvmqgN/EhsI=</DigestValue>
      </Reference>
      <Reference URI="/xl/sharedStrings.xml?ContentType=application/vnd.openxmlformats-officedocument.spreadsheetml.sharedStrings+xml">
        <DigestMethod Algorithm="http://www.w3.org/2000/09/xmldsig#sha1"/>
        <DigestValue>Wln5BsWclvwGbpdqZqpmSK5/Gz8=</DigestValue>
      </Reference>
      <Reference URI="/xl/styles.xml?ContentType=application/vnd.openxmlformats-officedocument.spreadsheetml.styles+xml">
        <DigestMethod Algorithm="http://www.w3.org/2000/09/xmldsig#sha1"/>
        <DigestValue>2rHDUKHMhGjtdXxg4+KrD+vfkls=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l+NHDm5eVgqySnsLYCJKNjqeGAs=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xnB7aj3DwUOt88I7cqh/WDR0F3A=</DigestValue>
      </Reference>
      <Reference URI="/xl/worksheets/sheet2.xml?ContentType=application/vnd.openxmlformats-officedocument.spreadsheetml.worksheet+xml">
        <DigestMethod Algorithm="http://www.w3.org/2000/09/xmldsig#sha1"/>
        <DigestValue>1GpKl2I4K5iKMIfn62s7Q2YS2dg=</DigestValue>
      </Reference>
      <Reference URI="/xl/worksheets/sheet3.xml?ContentType=application/vnd.openxmlformats-officedocument.spreadsheetml.worksheet+xml">
        <DigestMethod Algorithm="http://www.w3.org/2000/09/xmldsig#sha1"/>
        <DigestValue>nHvAV/J9UUkeVnk2XYuGGMBEHUQ=</DigestValue>
      </Reference>
      <Reference URI="/xl/worksheets/sheet4.xml?ContentType=application/vnd.openxmlformats-officedocument.spreadsheetml.worksheet+xml">
        <DigestMethod Algorithm="http://www.w3.org/2000/09/xmldsig#sha1"/>
        <DigestValue>vycZj9lZ/2M1ySt2xS5yGhPlJY8=</DigestValue>
      </Reference>
      <Reference URI="/xl/worksheets/sheet5.xml?ContentType=application/vnd.openxmlformats-officedocument.spreadsheetml.worksheet+xml">
        <DigestMethod Algorithm="http://www.w3.org/2000/09/xmldsig#sha1"/>
        <DigestValue>xJRWeJju1eXbU1cR9vfAaA1sbcc=</DigestValue>
      </Reference>
      <Reference URI="/xl/worksheets/sheet6.xml?ContentType=application/vnd.openxmlformats-officedocument.spreadsheetml.worksheet+xml">
        <DigestMethod Algorithm="http://www.w3.org/2000/09/xmldsig#sha1"/>
        <DigestValue>Etz0TkG4IXEK0IOmRbEU7UrzDGU=</DigestValue>
      </Reference>
      <Reference URI="/xl/worksheets/sheet7.xml?ContentType=application/vnd.openxmlformats-officedocument.spreadsheetml.worksheet+xml">
        <DigestMethod Algorithm="http://www.w3.org/2000/09/xmldsig#sha1"/>
        <DigestValue>udRq6g4vX5MdzwlRJKceMW4dX7A=</DigestValue>
      </Reference>
      <Reference URI="/xl/worksheets/sheet8.xml?ContentType=application/vnd.openxmlformats-officedocument.spreadsheetml.worksheet+xml">
        <DigestMethod Algorithm="http://www.w3.org/2000/09/xmldsig#sha1"/>
        <DigestValue>XpvIdpznZTwajWbYlP+8GZvPuPw=</DigestValue>
      </Reference>
    </Manifest>
    <SignatureProperties>
      <SignatureProperty Id="idSignatureTime" Target="#idPackageSignature">
        <mdssi:SignatureTime>
          <mdssi:Format>YYYY-MM-DDThh:mm:ssTZD</mdssi:Format>
          <mdssi:Value>2015-10-07T08:32:02Z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bia</vt:lpstr>
      <vt:lpstr>CK - BẢNG CÂN ĐỐI KẾ TOÁN</vt:lpstr>
      <vt:lpstr>CK - BÁO CÁO KẾT QUẢ KINH DOANH</vt:lpstr>
      <vt:lpstr>CK - BÁO CÁO LƯU CHUYỂN TIỀN TỆ</vt:lpstr>
      <vt:lpstr>thuyet minh</vt:lpstr>
      <vt:lpstr>PL dau tu TC</vt:lpstr>
      <vt:lpstr>PL phai thu</vt:lpstr>
      <vt:lpstr>bc VCSH</vt:lpstr>
      <vt:lpstr>bia!Print_Area</vt:lpstr>
      <vt:lpstr>'CK - BẢNG CÂN ĐỐI KẾ TOÁN'!Print_Area</vt:lpstr>
      <vt:lpstr>'CK - BÁO CÁO KẾT QUẢ KINH DOANH'!Print_Area</vt:lpstr>
      <vt:lpstr>'thuyet minh'!Print_Area</vt:lpstr>
      <vt:lpstr>'CK - BẢNG CÂN ĐỐI KẾ TOÁN'!Print_Titles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2015-10-07T08:31:57Z</dcterms:modified>
</cp:coreProperties>
</file>